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updateLinks="never" codeName="ThisWorkbook"/>
  <xr:revisionPtr revIDLastSave="307" documentId="8_{2E0C744D-68DA-4415-931D-97C4E077CCB2}" xr6:coauthVersionLast="47" xr6:coauthVersionMax="47" xr10:uidLastSave="{13894E1D-1F10-431B-BB9E-D77044C4C893}"/>
  <workbookProtection workbookAlgorithmName="SHA-512" workbookHashValue="94eljXaadmvtkmmU+kRaF3Bo91PZxpUfXXejLMsVj6YsImR5UyRajNNBxeLx/RMoXE1YGW1JTrxXyKQTCgYUmA==" workbookSaltValue="bO+EG4zYMStSr9QwFnpJXA==" workbookSpinCount="100000" lockStructure="1"/>
  <bookViews>
    <workbookView xWindow="-38510" yWindow="-5830" windowWidth="38620" windowHeight="21100" xr2:uid="{00000000-000D-0000-FFFF-FFFF00000000}"/>
  </bookViews>
  <sheets>
    <sheet name="Market Exit" sheetId="6" r:id="rId1"/>
    <sheet name="Lists" sheetId="2" state="hidden" r:id="rId2"/>
    <sheet name="pan-Can Molecule" sheetId="7" state="hidden" r:id="rId3"/>
  </sheets>
  <definedNames>
    <definedName name="_xlnm._FilterDatabase" localSheetId="2" hidden="1">'pan-Can Molecule'!$A$2:$C$2</definedName>
    <definedName name="BRP">Lists!$B$12:$B$32</definedName>
    <definedName name="Competitors">Lists!$E$4:$E$8</definedName>
    <definedName name="Cross_Lic">Lists!$G$13:$G$14</definedName>
    <definedName name="Declaration">Lists!$D$4:$D$5</definedName>
    <definedName name="hc_dbase">Lists!$D$13:$D$15</definedName>
    <definedName name="LIST_CONF">Lists!$D$25:$D$28</definedName>
    <definedName name="LIST_PT">Lists!$B$35:$B$46</definedName>
    <definedName name="MFR_STOCK">Lists!$D$19:$D$21</definedName>
    <definedName name="No">Lists!$G$13:$G$14</definedName>
    <definedName name="Not_assess">Lists!$B$18:$B$20</definedName>
    <definedName name="pancan_mol">'pan-Can Molecule'!$A$4:$A$172</definedName>
    <definedName name="pancan_mols">Lists!$G$19:$G$85</definedName>
    <definedName name="pancan_prices">'pan-Can Molecule'!$C$4:$C$172</definedName>
    <definedName name="pancan_str">'pan-Can Molecule'!$B$4:$B$172</definedName>
    <definedName name="pcpa_ment">#REF!</definedName>
    <definedName name="pcpa_mex1">'Market Exit'!$C$13:$N$17</definedName>
    <definedName name="pcpa_mex2">'Market Exit'!$B$25:$O$29</definedName>
    <definedName name="Percent_of_Brand">Lists!$B$4:$B$9</definedName>
    <definedName name="_xlnm.Print_Area" localSheetId="0">'Market Exit'!$B$2:$N$78</definedName>
    <definedName name="Product_Type">Lists!$C$4:$C$6</definedName>
    <definedName name="Province_Select">Lists!$F$4:$F$7</definedName>
    <definedName name="Tiers">Lists!$G$4:$G$9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6" l="1"/>
  <c r="K40" i="6" l="1"/>
  <c r="K41" i="6"/>
  <c r="K42" i="6"/>
  <c r="K43" i="6"/>
  <c r="K44" i="6"/>
  <c r="K39" i="6"/>
  <c r="G20" i="2" a="1"/>
  <c r="G20" i="2" s="1"/>
  <c r="K54" i="6" l="1"/>
  <c r="K55" i="6"/>
  <c r="K56" i="6"/>
  <c r="K57" i="6"/>
  <c r="K58" i="6"/>
  <c r="K53" i="6"/>
  <c r="H53" i="6"/>
  <c r="H54" i="6"/>
  <c r="H55" i="6"/>
  <c r="H56" i="6"/>
  <c r="H57" i="6"/>
  <c r="H58" i="6"/>
  <c r="C36" i="6"/>
  <c r="L39" i="6" l="1"/>
  <c r="L40" i="6"/>
  <c r="N41" i="6"/>
  <c r="L42" i="6"/>
  <c r="L43" i="6"/>
  <c r="N44" i="6"/>
  <c r="L44" i="6" a="1"/>
  <c r="L44" i="6" s="1"/>
  <c r="N42" i="6" l="1"/>
  <c r="N43" i="6"/>
  <c r="N39" i="6"/>
  <c r="L41" i="6"/>
  <c r="N4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<sst xmlns="http://schemas.openxmlformats.org/spreadsheetml/2006/main" count="498" uniqueCount="253">
  <si>
    <t>Market  Exit - Generic Pricing Confirmation Form - Tiered Pricing Framework</t>
  </si>
  <si>
    <t>Please complete this application to reflect the exit of a competitor from the Canadian market</t>
  </si>
  <si>
    <t>Manufacturer Name:</t>
  </si>
  <si>
    <t>Telephone:</t>
  </si>
  <si>
    <t>Date Submitted:</t>
  </si>
  <si>
    <t>Contact Name:</t>
  </si>
  <si>
    <t>Email:</t>
  </si>
  <si>
    <t>Section 1: Supply Confirmation</t>
  </si>
  <si>
    <t>Upon submission of this TPF form, supply of the product(s) must be available for sale at the distribution level in at least one jurisdiction with sufficient quantity to meet the anticipated demand for the product(s).</t>
  </si>
  <si>
    <t>For supply confirmation purposes, please identify  distribution center(s) and jurisdiction(s) where supply of product is available:</t>
  </si>
  <si>
    <t>Primary Jurisdiction</t>
  </si>
  <si>
    <t>Distribution Center(s):</t>
  </si>
  <si>
    <t>Select Province</t>
  </si>
  <si>
    <t>Please list all that apply</t>
  </si>
  <si>
    <t>Secondary Jurisdiction</t>
  </si>
  <si>
    <t>Section 2: Brand Cross-Licensing</t>
  </si>
  <si>
    <t>Is this cross-licensed from a brand product?</t>
  </si>
  <si>
    <t>Select</t>
  </si>
  <si>
    <t>Section 3: Exiting Manufacturer Information</t>
  </si>
  <si>
    <t>Sections to be completed by the manufacturer - for exiting DIN/NPN(s)</t>
  </si>
  <si>
    <t>Exiting Manufacturer:</t>
  </si>
  <si>
    <t>Exiting Generic/Chemical Name:</t>
  </si>
  <si>
    <t>Exiting Product Name:</t>
  </si>
  <si>
    <t>Exiting DIN/NPN</t>
  </si>
  <si>
    <t>Dosage Form</t>
  </si>
  <si>
    <t>Strength</t>
  </si>
  <si>
    <t>Health Canada Database Status Change*</t>
  </si>
  <si>
    <t>Status Change Date</t>
  </si>
  <si>
    <t>Brand Reference Product DIN/NPN</t>
  </si>
  <si>
    <t>Market Exit Confirmation Received</t>
  </si>
  <si>
    <t>Satisfied Sales &amp; Supply Test</t>
  </si>
  <si>
    <t>First re-application date (If applicable)</t>
  </si>
  <si>
    <t>*CPM: Cancelled Post Market</t>
  </si>
  <si>
    <t>Section 4: Pricing Confirmation</t>
  </si>
  <si>
    <t>Sections to be completed by the manufacturer - for affected submitting manufacturer DIN/NPN(s)</t>
  </si>
  <si>
    <t>Sections to be completed by the pCPA Office</t>
  </si>
  <si>
    <t>Generic Name:</t>
  </si>
  <si>
    <r>
      <t>BC Specific (when applicable)</t>
    </r>
    <r>
      <rPr>
        <b/>
        <vertAlign val="superscript"/>
        <sz val="12"/>
        <color theme="1"/>
        <rFont val="Calibri"/>
        <family val="2"/>
        <scheme val="minor"/>
      </rPr>
      <t>4</t>
    </r>
  </si>
  <si>
    <t>Product Name:</t>
  </si>
  <si>
    <t>DIN/NPN</t>
  </si>
  <si>
    <t>Submitted Unit Price</t>
  </si>
  <si>
    <t>Brand Unit Price</t>
  </si>
  <si>
    <t>Brand Price Source</t>
  </si>
  <si>
    <r>
      <t>Number of Competitors</t>
    </r>
    <r>
      <rPr>
        <b/>
        <vertAlign val="superscript"/>
        <sz val="12"/>
        <color theme="1"/>
        <rFont val="Calibri"/>
        <family val="2"/>
        <scheme val="minor"/>
      </rPr>
      <t>1</t>
    </r>
  </si>
  <si>
    <r>
      <t>Tier</t>
    </r>
    <r>
      <rPr>
        <b/>
        <vertAlign val="superscript"/>
        <sz val="12"/>
        <color theme="1"/>
        <rFont val="Calibri"/>
        <family val="2"/>
        <scheme val="minor"/>
      </rPr>
      <t>2</t>
    </r>
  </si>
  <si>
    <t>% of Brand</t>
  </si>
  <si>
    <r>
      <t>Calculated Unit Price</t>
    </r>
    <r>
      <rPr>
        <b/>
        <vertAlign val="superscript"/>
        <sz val="12"/>
        <color theme="1"/>
        <rFont val="Calibri"/>
        <family val="2"/>
        <scheme val="minor"/>
      </rPr>
      <t>3,6</t>
    </r>
  </si>
  <si>
    <t>BC Brand Unit Price</t>
  </si>
  <si>
    <t>BC Calculated Unit Price</t>
  </si>
  <si>
    <t>Section 5: Historical Products Policy</t>
  </si>
  <si>
    <t>Sections to be completed by the product manufacturer</t>
  </si>
  <si>
    <t xml:space="preserve">Generic Name: </t>
  </si>
  <si>
    <t>Was this drug category previously established in the TPF through a HPP Market Entry Assessment?</t>
  </si>
  <si>
    <t>*If "Yes", then please complete the information below</t>
  </si>
  <si>
    <r>
      <t>Current Generic Price</t>
    </r>
    <r>
      <rPr>
        <b/>
        <vertAlign val="superscript"/>
        <sz val="12"/>
        <color theme="1"/>
        <rFont val="Calibri"/>
        <family val="2"/>
        <scheme val="minor"/>
      </rPr>
      <t>7</t>
    </r>
  </si>
  <si>
    <t>Reference price</t>
  </si>
  <si>
    <t>% value</t>
  </si>
  <si>
    <t xml:space="preserve">Calculated Unit Price </t>
  </si>
  <si>
    <t>Notes and Definitions</t>
  </si>
  <si>
    <t>Tiered Pricing Framework Principles and Expectations</t>
  </si>
  <si>
    <t>By Signing this Form the Manufacturer is in Agreement with the Following Terms and Conditions:</t>
  </si>
  <si>
    <t>Links to pCPA TPF FAQs</t>
  </si>
  <si>
    <t>Webpage</t>
  </si>
  <si>
    <t>Manufacturer Signature:</t>
  </si>
  <si>
    <t>Please send completed excel form to pCPA Generics Office</t>
  </si>
  <si>
    <t>Please Print Contact Name for Signature</t>
  </si>
  <si>
    <t>generics@pcpacorp.ca</t>
  </si>
  <si>
    <t>TO BE COMPLETED BY THE pCPA OFFICE</t>
  </si>
  <si>
    <t>Date Received:</t>
  </si>
  <si>
    <t>Date Processed:</t>
  </si>
  <si>
    <t>Pricing is determined to be compliant with the Framework</t>
  </si>
  <si>
    <t>Processed By:</t>
  </si>
  <si>
    <t>DO NOT ALTER THIS WORKSHEET</t>
  </si>
  <si>
    <t>Percent_of_Brand</t>
  </si>
  <si>
    <t>Product_Type</t>
  </si>
  <si>
    <t>Declaration</t>
  </si>
  <si>
    <t>Competitors</t>
  </si>
  <si>
    <t>Province_Select</t>
  </si>
  <si>
    <t>Tiers</t>
  </si>
  <si>
    <t>-</t>
  </si>
  <si>
    <t>Yes</t>
  </si>
  <si>
    <t>1 - No PLA</t>
  </si>
  <si>
    <t>Oral Solid</t>
  </si>
  <si>
    <t>No</t>
  </si>
  <si>
    <t>1 - PLA</t>
  </si>
  <si>
    <t>Non-Oral Solid</t>
  </si>
  <si>
    <t>n/a</t>
  </si>
  <si>
    <t>≥ 3</t>
  </si>
  <si>
    <t>3 - Non-Oral Solid</t>
  </si>
  <si>
    <t>N/A</t>
  </si>
  <si>
    <t>3 - Oral Solid</t>
  </si>
  <si>
    <t>pan-Canadian</t>
  </si>
  <si>
    <t>Brand Unit Price Source</t>
  </si>
  <si>
    <t>TPF established</t>
  </si>
  <si>
    <t>HC_DBASE</t>
  </si>
  <si>
    <t>Cross_Lic</t>
  </si>
  <si>
    <t>ON</t>
  </si>
  <si>
    <t>HC-DPD - CPM</t>
  </si>
  <si>
    <t>Other</t>
  </si>
  <si>
    <t>HC-DPD - Dormant</t>
  </si>
  <si>
    <t>HC-DSD- Discontinued</t>
  </si>
  <si>
    <t>MFR_STOCK</t>
  </si>
  <si>
    <t>panCan_mol</t>
  </si>
  <si>
    <t>ALENDRONATE SODIUM</t>
  </si>
  <si>
    <t>ALMOTRIPTAN MALATE</t>
  </si>
  <si>
    <t>Unknown</t>
  </si>
  <si>
    <t>AMIODARONE</t>
  </si>
  <si>
    <t>AMLODIPINE BESYLATE</t>
  </si>
  <si>
    <t>ANASTROZOLE</t>
  </si>
  <si>
    <t>LIST_CONF</t>
  </si>
  <si>
    <t>ATENOLOL</t>
  </si>
  <si>
    <t>Confirmed</t>
  </si>
  <si>
    <t>ATOMOXETINE HCL</t>
  </si>
  <si>
    <t>Objection</t>
  </si>
  <si>
    <t>ATORVASTATIN CALCIUM</t>
  </si>
  <si>
    <t>Require Further Time</t>
  </si>
  <si>
    <t>AZITHROMYCIN</t>
  </si>
  <si>
    <t>No Response</t>
  </si>
  <si>
    <t>BICALUTAMIDE</t>
  </si>
  <si>
    <t>BISOPROLOL FUMARATE</t>
  </si>
  <si>
    <t>CANDESARTAN CILEXETIL</t>
  </si>
  <si>
    <t>CANDESARTAN CILEXETIL/HCTZ</t>
  </si>
  <si>
    <t>CARVEDILOL</t>
  </si>
  <si>
    <t>CELECOXIB</t>
  </si>
  <si>
    <t>LIST_PT</t>
  </si>
  <si>
    <t>CIPROFLOXACIN</t>
  </si>
  <si>
    <t>Ontario</t>
  </si>
  <si>
    <t>CITALOPRAM</t>
  </si>
  <si>
    <t>Alberta</t>
  </si>
  <si>
    <t>CLONAZEPAM</t>
  </si>
  <si>
    <t>Saskatchewan</t>
  </si>
  <si>
    <t>CLOPIDOGREL BISULFATE</t>
  </si>
  <si>
    <t>British Columbia</t>
  </si>
  <si>
    <t>CYCLOBENZAPRINE HCL</t>
  </si>
  <si>
    <t>Manitoba</t>
  </si>
  <si>
    <t>DOMPERIDONE MALEATE</t>
  </si>
  <si>
    <t>Nova Scotia</t>
  </si>
  <si>
    <t>DONEPEZIL HCL</t>
  </si>
  <si>
    <t>New Brunswick</t>
  </si>
  <si>
    <t>DUTASTERIDE</t>
  </si>
  <si>
    <t>PEI</t>
  </si>
  <si>
    <t>ELETRIPTAN HYDROBROMIDE</t>
  </si>
  <si>
    <t>NL</t>
  </si>
  <si>
    <t>ESCITALOPRAM</t>
  </si>
  <si>
    <t>Yukon</t>
  </si>
  <si>
    <t>EZETIMIBE</t>
  </si>
  <si>
    <t>Quebec</t>
  </si>
  <si>
    <t>FINASTERIDE</t>
  </si>
  <si>
    <t>FLUOXETINE</t>
  </si>
  <si>
    <t>GABAPENTIN</t>
  </si>
  <si>
    <t>IMATINIB</t>
  </si>
  <si>
    <t>IRBESARTAN</t>
  </si>
  <si>
    <t>IRBESARTAN/HCTZ</t>
  </si>
  <si>
    <t>LAMOTRIGINE</t>
  </si>
  <si>
    <t>LEVETIRACETAM</t>
  </si>
  <si>
    <t>METFORMIN HCL</t>
  </si>
  <si>
    <t>MONTELUKAST SODIUM</t>
  </si>
  <si>
    <t>MYCOPHENOLATE MOFETIL</t>
  </si>
  <si>
    <t>OLANZAPINE</t>
  </si>
  <si>
    <t>OLANZAPINE ODT</t>
  </si>
  <si>
    <t>OMEPRAZOLE</t>
  </si>
  <si>
    <t>PANTOPRAZOLE SODIUM</t>
  </si>
  <si>
    <t>PAROXETINE HCL</t>
  </si>
  <si>
    <t>PRAMIPEXOLE DIHYDROCHLORIDE</t>
  </si>
  <si>
    <t>PRAVASTATIN</t>
  </si>
  <si>
    <t>PREGABALIN</t>
  </si>
  <si>
    <t>QUETIAPINE</t>
  </si>
  <si>
    <t>RABEPRAZOLE SODIUM</t>
  </si>
  <si>
    <t>RAMIPRIL</t>
  </si>
  <si>
    <t>RANITIDINE</t>
  </si>
  <si>
    <t>RISEDRONATE SODIUM</t>
  </si>
  <si>
    <t>RISPERIDONE</t>
  </si>
  <si>
    <t>ROSUVASTATIN</t>
  </si>
  <si>
    <t>SERTRALINE HCL</t>
  </si>
  <si>
    <t>SIMVASTATIN</t>
  </si>
  <si>
    <t>SOLIFENACIN SUCCINATE</t>
  </si>
  <si>
    <t>SUMATRIPTAN DF</t>
  </si>
  <si>
    <t>TELMISARTAN</t>
  </si>
  <si>
    <t>TELMISARTAN HCTZ</t>
  </si>
  <si>
    <t>TERBINAFINE HCL</t>
  </si>
  <si>
    <t>TOPIRAMATE</t>
  </si>
  <si>
    <t>VALACYCLOVIR</t>
  </si>
  <si>
    <t>VALSARTAN</t>
  </si>
  <si>
    <t>VALSARTAN/HCTZ</t>
  </si>
  <si>
    <t>VENLAFAXINE HCL</t>
  </si>
  <si>
    <t>ZOPICLONE</t>
  </si>
  <si>
    <r>
      <rPr>
        <b/>
        <sz val="12"/>
        <rFont val="Arial"/>
        <family val="2"/>
      </rPr>
      <t>DRUG PRODUCT</t>
    </r>
  </si>
  <si>
    <r>
      <rPr>
        <b/>
        <sz val="12"/>
        <rFont val="Arial"/>
        <family val="2"/>
      </rPr>
      <t>PRICE POINT</t>
    </r>
  </si>
  <si>
    <t xml:space="preserve"> -</t>
  </si>
  <si>
    <t>70MG</t>
  </si>
  <si>
    <t>2.5MG</t>
  </si>
  <si>
    <t>200MG</t>
  </si>
  <si>
    <t>5MG</t>
  </si>
  <si>
    <t>10MG</t>
  </si>
  <si>
    <t>1MG</t>
  </si>
  <si>
    <t>25MG</t>
  </si>
  <si>
    <t>50MG</t>
  </si>
  <si>
    <t>100MG</t>
  </si>
  <si>
    <t>18MG</t>
  </si>
  <si>
    <t>40MG</t>
  </si>
  <si>
    <t>60MG</t>
  </si>
  <si>
    <t>20MG</t>
  </si>
  <si>
    <t>80MG</t>
  </si>
  <si>
    <t>250MG</t>
  </si>
  <si>
    <t>8MG</t>
  </si>
  <si>
    <t>16MG</t>
  </si>
  <si>
    <t>32MG</t>
  </si>
  <si>
    <t>16MG/12.5MG</t>
  </si>
  <si>
    <t>32MG/12.5MG</t>
  </si>
  <si>
    <t>125MG</t>
  </si>
  <si>
    <t>6.25MG</t>
  </si>
  <si>
    <t>500MG</t>
  </si>
  <si>
    <t>750MG</t>
  </si>
  <si>
    <t>0.5MG</t>
  </si>
  <si>
    <t>2MG</t>
  </si>
  <si>
    <t>75MG</t>
  </si>
  <si>
    <t>300MG</t>
  </si>
  <si>
    <t>400MG</t>
  </si>
  <si>
    <t>600MG</t>
  </si>
  <si>
    <t>800MG</t>
  </si>
  <si>
    <t>150MG</t>
  </si>
  <si>
    <t>150MG/12.5MG</t>
  </si>
  <si>
    <t>300MG/12.5MG</t>
  </si>
  <si>
    <t>300MG/25MG</t>
  </si>
  <si>
    <t>MEMANTINE HCL</t>
  </si>
  <si>
    <t>850MG</t>
  </si>
  <si>
    <t>4MG</t>
  </si>
  <si>
    <t>7.5MG</t>
  </si>
  <si>
    <t>15MG</t>
  </si>
  <si>
    <t>30MG</t>
  </si>
  <si>
    <t>0.25MG</t>
  </si>
  <si>
    <t>1.5MG</t>
  </si>
  <si>
    <t>1.25MG</t>
  </si>
  <si>
    <t>35MG</t>
  </si>
  <si>
    <t>3MG</t>
  </si>
  <si>
    <t>80MG/12.5MG</t>
  </si>
  <si>
    <t>80MG/25MG</t>
  </si>
  <si>
    <t>160MG</t>
  </si>
  <si>
    <t>320MG</t>
  </si>
  <si>
    <t>160MG/12.5MG</t>
  </si>
  <si>
    <t>160MG/25MG</t>
  </si>
  <si>
    <t>320MG/12.5MG</t>
  </si>
  <si>
    <t>320MG/25MG</t>
  </si>
  <si>
    <t>37.5MG</t>
  </si>
  <si>
    <t xml:space="preserve"> Manufacturers and jurisdictions are expected to utilize the Generic Pricing Confirmation Form following the principles of the Tiered Pricing Framework. </t>
  </si>
  <si>
    <t>NWT</t>
  </si>
  <si>
    <t>Nunavut</t>
  </si>
  <si>
    <t>12.5MG</t>
  </si>
  <si>
    <t>Select If Applicable</t>
  </si>
  <si>
    <t>Section to be completed by the pCPA Office</t>
  </si>
  <si>
    <r>
      <rPr>
        <vertAlign val="superscript"/>
        <sz val="12"/>
        <color theme="1"/>
        <rFont val="Calibri"/>
        <family val="2"/>
        <scheme val="minor"/>
      </rPr>
      <t>1</t>
    </r>
    <r>
      <rPr>
        <sz val="12"/>
        <color theme="1"/>
        <rFont val="Calibri"/>
        <family val="2"/>
        <scheme val="minor"/>
      </rPr>
      <t xml:space="preserve"> "Competitor" is defined as a product that is being marketed in any jurisdiction in Canada. For more details, please refer to the FAQs
</t>
    </r>
    <r>
      <rPr>
        <vertAlign val="superscript"/>
        <sz val="12"/>
        <color theme="1"/>
        <rFont val="Calibri"/>
        <family val="2"/>
        <scheme val="minor"/>
      </rPr>
      <t>2</t>
    </r>
    <r>
      <rPr>
        <sz val="12"/>
        <color theme="1"/>
        <rFont val="Calibri"/>
        <family val="2"/>
        <scheme val="minor"/>
      </rPr>
      <t xml:space="preserve"> Pricing Tiers
  • Tier 1 (Single Source/One generic @ 85% of brand reference price) - pCPA will confirm if a Brand PLA exists or existed at any time in the past; if yes the maximum price would be limited to 55% of the brand reference price.
  • Tier 2 (Dual Source/Two generics @ 50% of brand reference price)
  • Tier 3 (Multi Source/Three or more generics @ 25% of brand reference price)  - oral solids or modified release drugs
  • Tier 3 (Multi Source/Three or more generics @ 35% of brand reference price) - non-oral solids
</t>
    </r>
    <r>
      <rPr>
        <vertAlign val="superscript"/>
        <sz val="12"/>
        <color theme="1"/>
        <rFont val="Calibri"/>
        <family val="2"/>
        <scheme val="minor"/>
      </rPr>
      <t>3</t>
    </r>
    <r>
      <rPr>
        <sz val="12"/>
        <color theme="1"/>
        <rFont val="Calibri"/>
        <family val="2"/>
        <scheme val="minor"/>
      </rPr>
      <t xml:space="preserve"> The Calculated Unit Price reflects the price as calculated based on the applicable Pricing Tier.
</t>
    </r>
    <r>
      <rPr>
        <vertAlign val="superscript"/>
        <sz val="12"/>
        <color theme="1"/>
        <rFont val="Calibri"/>
        <family val="2"/>
        <scheme val="minor"/>
      </rPr>
      <t>4</t>
    </r>
    <r>
      <rPr>
        <sz val="12"/>
        <color theme="1"/>
        <rFont val="Calibri"/>
        <family val="2"/>
        <scheme val="minor"/>
      </rPr>
      <t xml:space="preserve"> When an assessment does not result in a tier change, Existing Generic Categories (established through the TPF prior to April 1, 2018) will continue to use the previously established ON brand reference price and the previously established British Columbia brand reference price. When an assessment results in a tier change, Existing Generic Categories (established through the TPF prior to April 1, 2018) will use the established Ontario brand reference price.
</t>
    </r>
    <r>
      <rPr>
        <vertAlign val="superscript"/>
        <sz val="12"/>
        <color theme="1"/>
        <rFont val="Calibri"/>
        <family val="2"/>
        <scheme val="minor"/>
      </rPr>
      <t>5</t>
    </r>
    <r>
      <rPr>
        <sz val="12"/>
        <color theme="1"/>
        <rFont val="Calibri"/>
        <family val="2"/>
        <scheme val="minor"/>
      </rPr>
      <t xml:space="preserve"> New Brunswick cannot accept a calculated unit price that is higher than the listed unit price in any other jurisdiction in Canada.
</t>
    </r>
    <r>
      <rPr>
        <vertAlign val="superscript"/>
        <sz val="12"/>
        <color theme="1"/>
        <rFont val="Calibri"/>
        <family val="2"/>
        <scheme val="minor"/>
      </rPr>
      <t>6</t>
    </r>
    <r>
      <rPr>
        <sz val="12"/>
        <color theme="1"/>
        <rFont val="Calibri"/>
        <family val="2"/>
        <scheme val="minor"/>
      </rPr>
      <t xml:space="preserve"> All generic categories established as of April 1, 2018 will use the Ontario Brand Reference Price. If Ontario brand reference price is not available due to the Brand Reference no longer being marketed on the ODB formulary, the source of Brand Reference Pricing will follow the sequence provided in the FAQs.
</t>
    </r>
    <r>
      <rPr>
        <vertAlign val="superscript"/>
        <sz val="12"/>
        <color theme="1"/>
        <rFont val="Calibri"/>
        <family val="2"/>
        <scheme val="minor"/>
      </rPr>
      <t>7</t>
    </r>
    <r>
      <rPr>
        <sz val="12"/>
        <color theme="1"/>
        <rFont val="Calibri"/>
        <family val="2"/>
        <scheme val="minor"/>
      </rPr>
      <t xml:space="preserve"> Current prices may vary by jurisdiction. The price used for will be determined based on the existing sequence of jurisdictions. If more than one generic exists in the jurisdiction, the lowest price is used for the pCPA assessment. </t>
    </r>
  </si>
  <si>
    <t>1. The submitting manufacturer confirms that their product(s) are available for sale in at least one jurisdiction in a quantity sufficient to meet the anticipated demand. The pCPA may undertake to confirm supply.
2. Jurisdictions may have additional requirements (e.g. other forms) that are required to be completed and submitted. Manufacturers will be required to conform to such requirements.
3. All manufacturers within an affected generic category will be notified when there is a change in competitors, on or after April 1, 2018, that results in a change in the applicable Pricing Tier and the associated Calculated Unit Price.
4. The manufacturer expressly acknowledges and agrees that the jurisdictions will have the sole discretion of determining the appropriate Calculated Unit Price and the Pricing Tier based on the agreed definition of "competitor". The manufacturer will have the opportunity to review the pCPA’s Calculated Unit Price. If the manufacturer is not in agreement with the assessment, they must respond within two (2) business days. Notification will be sent to jurisdictions if the pCPA Office does not hear back from the manufacturer within this time, or earlier if the manufacturer indicates their acceptance of the assessed price before then.
5. By signing this form, the manufacturer acknowledges and agrees that the jurisdictions have sole discretion over the final coverage decision of the product(s) listed within this form. Furthermore, the manufacturer agrees and acknowledges that the Tiered Pricing Framework will not supersede existing legislation and/or policies in jurisdictions.
6. The manufacturer agrees to the principles of the TPF and the supplementary information provided FAQs.
7. For more information pertaining to Market Exit Assessment please refer to the FAQs.</t>
  </si>
  <si>
    <t>Version: 202502A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</si>
</sst>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quot;$&quot;* #,##0.00_-;\-&quot;$&quot;* #,##0.00_-;_-&quot;$&quot;* &quot;-&quot;??_-;_-@_-"/>
    <numFmt numFmtId="165" formatCode="_-&quot;$&quot;* #,##0.0000_-;\-&quot;$&quot;* #,##0.0000_-;_-&quot;$&quot;* &quot;-&quot;??_-;_-@_-"/>
    <numFmt numFmtId="166" formatCode="#,##0_ ;\-#,##0\ "/>
    <numFmt numFmtId="167" formatCode="[$-1009]mmmm\ d\,\ yyyy;@"/>
    <numFmt numFmtId="168" formatCode="00000000"/>
    <numFmt numFmtId="169" formatCode="_-&quot;$&quot;* #,##0.0000_-;\-&quot;$&quot;* #,##0.0000_-;_-&quot;$&quot;* &quot;-&quot;????_-;_-@_-"/>
    <numFmt numFmtId="170" formatCode="0.0000_ ;\-0.0000\ "/>
    <numFmt numFmtId="171" formatCode="&quot;$&quot;#,##0.0000;\-&quot;$&quot;#,##0.0000"/>
    <numFmt numFmtId="172" formatCode="&quot;$&quot;#,##0.0000"/>
  </numFmts>
  <fonts count="31" x14ac:knownFonts="1">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
      <b/>
      <sz val="12"/>
      <color theme="0"/>
      <name val="Calibri"/>
      <family val="2"/>
      <scheme val="minor"/>
    </font>
    <font>
      <sz val="11"/>
      <name val="Calibri"/>
      <family val="2"/>
      <scheme val="minor"/>
    </font>
    <font>
      <sz val="11"/>
      <color theme="1" tint="0.499984740745262"/>
      <name val="Calibri"/>
      <family val="2"/>
      <scheme val="minor"/>
    </font>
    <font>
      <sz val="12"/>
      <color theme="1"/>
      <name val="Calibri"/>
      <family val="2"/>
      <scheme val="minor"/>
    </font>
    <font>
      <b/>
      <sz val="11"/>
      <color theme="0"/>
      <name val="Calibri"/>
      <family val="2"/>
      <scheme val="minor"/>
    </font>
    <font>
      <b/>
      <sz val="12"/>
      <name val="Arial"/>
      <family val="2"/>
    </font>
    <font>
      <sz val="11"/>
      <name val="Arial"/>
      <family val="2"/>
    </font>
    <font>
      <sz val="11"/>
      <color rgb="FF000000"/>
      <name val="Arial"/>
      <family val="2"/>
    </font>
    <font>
      <sz val="12"/>
      <name val="Arial"/>
      <family val="2"/>
    </font>
    <font>
      <b/>
      <sz val="12"/>
      <name val="Calibri"/>
      <family val="2"/>
      <scheme val="minor"/>
    </font>
    <font>
      <b/>
      <vertAlign val="superscript"/>
      <sz val="12"/>
      <color theme="1"/>
      <name val="Calibri"/>
      <family val="2"/>
      <scheme val="minor"/>
    </font>
    <font>
      <i/>
      <sz val="12"/>
      <color theme="1"/>
      <name val="Calibri"/>
      <family val="2"/>
      <scheme val="minor"/>
    </font>
    <font>
      <sz val="12"/>
      <name val="Calibri"/>
      <family val="2"/>
      <scheme val="minor"/>
    </font>
    <font>
      <b/>
      <i/>
      <sz val="12"/>
      <color theme="1"/>
      <name val="Calibri"/>
      <family val="2"/>
      <scheme val="minor"/>
    </font>
    <font>
      <b/>
      <sz val="16"/>
      <color theme="1"/>
      <name val="Calibri"/>
      <family val="2"/>
      <scheme val="minor"/>
    </font>
    <font>
      <u/>
      <sz val="11"/>
      <color theme="10"/>
      <name val="Calibri"/>
      <family val="2"/>
      <scheme val="minor"/>
    </font>
    <font>
      <sz val="12"/>
      <color theme="0"/>
      <name val="Calibri"/>
      <family val="2"/>
      <scheme val="minor"/>
    </font>
    <font>
      <i/>
      <sz val="12"/>
      <color theme="3" tint="-0.249977111117893"/>
      <name val="Calibri"/>
      <family val="2"/>
      <scheme val="minor"/>
    </font>
    <font>
      <i/>
      <sz val="11"/>
      <color theme="1"/>
      <name val="Calibri"/>
      <family val="2"/>
      <scheme val="minor"/>
    </font>
    <font>
      <sz val="10"/>
      <color theme="1"/>
      <name val="Calibri"/>
      <family val="2"/>
      <scheme val="minor"/>
    </font>
    <font>
      <i/>
      <sz val="12"/>
      <name val="Calibri"/>
      <family val="2"/>
      <scheme val="minor"/>
    </font>
    <font>
      <sz val="11"/>
      <name val="Calibri"/>
      <family val="2"/>
    </font>
    <font>
      <sz val="11"/>
      <color theme="1"/>
      <name val="Arial"/>
      <family val="2"/>
    </font>
    <font>
      <sz val="12"/>
      <name val="Times New Roman"/>
      <family val="1"/>
    </font>
    <font>
      <vertAlign val="superscript"/>
      <sz val="12"/>
      <color theme="1"/>
      <name val="Calibri"/>
      <family val="2"/>
      <scheme val="minor"/>
    </font>
    <font>
      <u/>
      <sz val="12"/>
      <color rgb="FFA5DDE9"/>
      <name val="Calibri"/>
      <family val="2"/>
      <scheme val="minor"/>
    </font>
    <font>
      <b/>
      <u/>
      <sz val="11"/>
      <color rgb="FF153048"/>
      <name val="Calibri"/>
      <family val="2"/>
      <scheme val="minor"/>
    </font>
  </fonts>
  <fills count="13">
    <fill>
      <patternFill patternType="none"/>
    </fill>
    <fill>
      <patternFill patternType="gray125"/>
    </fill>
    <fill>
      <patternFill patternType="solid">
        <fgColor theme="0" tint="-0.14996795556505021"/>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499984740745262"/>
        <bgColor indexed="64"/>
      </patternFill>
    </fill>
    <fill>
      <patternFill patternType="solid">
        <fgColor rgb="FFD6E1EE"/>
        <bgColor indexed="64"/>
      </patternFill>
    </fill>
    <fill>
      <patternFill patternType="solid">
        <fgColor theme="3"/>
        <bgColor theme="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double">
        <color indexed="64"/>
      </left>
      <right/>
      <top style="double">
        <color indexed="64"/>
      </top>
      <bottom/>
      <diagonal/>
    </border>
    <border>
      <left style="thin">
        <color rgb="FF000000"/>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style="double">
        <color indexed="64"/>
      </left>
      <right/>
      <top/>
      <bottom style="double">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bottom/>
      <diagonal/>
    </border>
    <border>
      <left/>
      <right/>
      <top style="medium">
        <color theme="0" tint="-0.499984740745262"/>
      </top>
      <bottom style="medium">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double">
        <color indexed="64"/>
      </top>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double">
        <color indexed="64"/>
      </left>
      <right style="medium">
        <color indexed="64"/>
      </right>
      <top/>
      <bottom style="thin">
        <color indexed="64"/>
      </bottom>
      <diagonal/>
    </border>
    <border>
      <left/>
      <right style="medium">
        <color indexed="64"/>
      </right>
      <top/>
      <bottom style="double">
        <color indexed="64"/>
      </bottom>
      <diagonal/>
    </border>
    <border>
      <left style="thin">
        <color indexed="64"/>
      </left>
      <right style="medium">
        <color indexed="64"/>
      </right>
      <top/>
      <bottom style="thin">
        <color indexed="64"/>
      </bottom>
      <diagonal/>
    </border>
    <border>
      <left style="medium">
        <color indexed="64"/>
      </left>
      <right/>
      <top style="medium">
        <color theme="0" tint="-0.499984740745262"/>
      </top>
      <bottom style="medium">
        <color theme="0" tint="-0.499984740745262"/>
      </bottom>
      <diagonal/>
    </border>
    <border>
      <left/>
      <right style="medium">
        <color indexed="64"/>
      </right>
      <top style="medium">
        <color theme="0" tint="-0.499984740745262"/>
      </top>
      <bottom style="medium">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rgb="FF000000"/>
      </left>
      <right style="medium">
        <color rgb="FF000000"/>
      </right>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19" fillId="0" borderId="0" applyNumberFormat="0" applyFill="0" applyBorder="0" applyAlignment="0" applyProtection="0"/>
  </cellStyleXfs>
  <cellXfs count="269">
    <xf numFmtId="0" fontId="0" fillId="0" borderId="0" xfId="0"/>
    <xf numFmtId="0" fontId="6" fillId="4" borderId="0" xfId="0" applyFont="1" applyFill="1" applyAlignment="1">
      <alignment horizontal="left" vertical="center"/>
    </xf>
    <xf numFmtId="0" fontId="0" fillId="0" borderId="0" xfId="0" applyAlignment="1">
      <alignment horizontal="left" vertical="center"/>
    </xf>
    <xf numFmtId="0" fontId="5" fillId="4" borderId="0" xfId="0" applyFont="1" applyFill="1" applyAlignment="1">
      <alignment horizontal="left" vertical="center"/>
    </xf>
    <xf numFmtId="0" fontId="6" fillId="4" borderId="9" xfId="0" applyFont="1" applyFill="1" applyBorder="1" applyAlignment="1">
      <alignment horizontal="left" vertical="center"/>
    </xf>
    <xf numFmtId="0" fontId="6" fillId="4" borderId="10" xfId="0" applyFont="1" applyFill="1" applyBorder="1" applyAlignment="1">
      <alignment horizontal="left" vertical="center"/>
    </xf>
    <xf numFmtId="0" fontId="0" fillId="4" borderId="0" xfId="0" applyFill="1"/>
    <xf numFmtId="0" fontId="3" fillId="0" borderId="0" xfId="0" applyFont="1" applyAlignment="1">
      <alignment horizontal="left" vertical="center"/>
    </xf>
    <xf numFmtId="0" fontId="0" fillId="7" borderId="11" xfId="0" applyFill="1" applyBorder="1" applyAlignment="1">
      <alignment horizontal="left" vertical="center"/>
    </xf>
    <xf numFmtId="0" fontId="9" fillId="0" borderId="14" xfId="0" applyFont="1" applyBorder="1" applyAlignment="1">
      <alignment horizontal="left" vertical="top"/>
    </xf>
    <xf numFmtId="0" fontId="10" fillId="0" borderId="14" xfId="0" applyFont="1" applyBorder="1" applyAlignment="1">
      <alignment horizontal="left" vertical="top"/>
    </xf>
    <xf numFmtId="0" fontId="12" fillId="0" borderId="14" xfId="0" applyFont="1" applyBorder="1" applyAlignment="1">
      <alignment horizontal="center" vertical="top"/>
    </xf>
    <xf numFmtId="0" fontId="3" fillId="0" borderId="0" xfId="0" applyFont="1"/>
    <xf numFmtId="0" fontId="10" fillId="0" borderId="25" xfId="0" applyFont="1" applyBorder="1" applyAlignment="1">
      <alignment horizontal="left" vertical="top"/>
    </xf>
    <xf numFmtId="0" fontId="7" fillId="9" borderId="1" xfId="0" applyFont="1" applyFill="1" applyBorder="1" applyAlignment="1" applyProtection="1">
      <alignment vertical="center"/>
      <protection locked="0"/>
    </xf>
    <xf numFmtId="165" fontId="7" fillId="4" borderId="2" xfId="1" applyNumberFormat="1" applyFont="1" applyFill="1" applyBorder="1" applyAlignment="1" applyProtection="1">
      <alignment horizontal="center" vertical="center"/>
    </xf>
    <xf numFmtId="166" fontId="7" fillId="2" borderId="2" xfId="1" applyNumberFormat="1" applyFont="1" applyFill="1" applyBorder="1" applyAlignment="1" applyProtection="1">
      <alignment horizontal="center" vertical="center"/>
    </xf>
    <xf numFmtId="9" fontId="7" fillId="2" borderId="1" xfId="2" applyFont="1" applyFill="1" applyBorder="1" applyAlignment="1" applyProtection="1">
      <alignment vertical="center"/>
    </xf>
    <xf numFmtId="167" fontId="7" fillId="9" borderId="1" xfId="0" applyNumberFormat="1" applyFont="1" applyFill="1" applyBorder="1" applyAlignment="1" applyProtection="1">
      <alignment vertical="center"/>
      <protection locked="0"/>
    </xf>
    <xf numFmtId="0" fontId="7" fillId="5" borderId="0" xfId="0" applyFont="1" applyFill="1" applyAlignment="1">
      <alignment vertical="top" wrapText="1"/>
    </xf>
    <xf numFmtId="0" fontId="16" fillId="11" borderId="1" xfId="0" applyFont="1" applyFill="1" applyBorder="1" applyAlignment="1" applyProtection="1">
      <alignment horizontal="center" vertical="center" wrapText="1"/>
      <protection locked="0"/>
    </xf>
    <xf numFmtId="0" fontId="7" fillId="9" borderId="2" xfId="0" applyFont="1" applyFill="1" applyBorder="1" applyAlignment="1" applyProtection="1">
      <alignment vertical="center"/>
      <protection locked="0"/>
    </xf>
    <xf numFmtId="168" fontId="7" fillId="9" borderId="22" xfId="0" applyNumberFormat="1" applyFont="1" applyFill="1" applyBorder="1" applyAlignment="1" applyProtection="1">
      <alignment vertical="center"/>
      <protection locked="0"/>
    </xf>
    <xf numFmtId="168" fontId="7" fillId="9" borderId="32" xfId="0" applyNumberFormat="1" applyFont="1" applyFill="1" applyBorder="1" applyAlignment="1" applyProtection="1">
      <alignment horizontal="center" vertical="center"/>
      <protection locked="0"/>
    </xf>
    <xf numFmtId="168" fontId="7" fillId="9" borderId="17" xfId="0" applyNumberFormat="1" applyFont="1" applyFill="1" applyBorder="1" applyAlignment="1" applyProtection="1">
      <alignment horizontal="center" vertical="center"/>
      <protection locked="0"/>
    </xf>
    <xf numFmtId="168" fontId="7" fillId="9" borderId="33" xfId="0" applyNumberFormat="1" applyFont="1" applyFill="1" applyBorder="1" applyAlignment="1" applyProtection="1">
      <alignment horizontal="center" vertical="center"/>
      <protection locked="0"/>
    </xf>
    <xf numFmtId="0" fontId="7" fillId="9" borderId="34" xfId="0" applyFont="1" applyFill="1" applyBorder="1" applyAlignment="1" applyProtection="1">
      <alignment vertical="center"/>
      <protection locked="0"/>
    </xf>
    <xf numFmtId="167" fontId="7" fillId="9" borderId="34" xfId="0" applyNumberFormat="1" applyFont="1" applyFill="1" applyBorder="1" applyAlignment="1" applyProtection="1">
      <alignment vertical="center"/>
      <protection locked="0"/>
    </xf>
    <xf numFmtId="168" fontId="7" fillId="9" borderId="35" xfId="0" applyNumberFormat="1" applyFont="1" applyFill="1" applyBorder="1" applyAlignment="1" applyProtection="1">
      <alignment vertical="center"/>
      <protection locked="0"/>
    </xf>
    <xf numFmtId="168" fontId="7" fillId="11" borderId="17" xfId="0" applyNumberFormat="1" applyFont="1" applyFill="1" applyBorder="1" applyAlignment="1" applyProtection="1">
      <alignment horizontal="center" vertical="center"/>
      <protection locked="0"/>
    </xf>
    <xf numFmtId="168" fontId="7" fillId="11" borderId="2" xfId="0" applyNumberFormat="1" applyFont="1" applyFill="1" applyBorder="1" applyAlignment="1" applyProtection="1">
      <alignment vertical="center"/>
      <protection locked="0"/>
    </xf>
    <xf numFmtId="0" fontId="7" fillId="11" borderId="2" xfId="0" applyFont="1" applyFill="1" applyBorder="1" applyAlignment="1" applyProtection="1">
      <alignment horizontal="center"/>
      <protection locked="0"/>
    </xf>
    <xf numFmtId="168" fontId="7" fillId="11" borderId="2" xfId="0" applyNumberFormat="1" applyFont="1" applyFill="1" applyBorder="1" applyAlignment="1" applyProtection="1">
      <alignment horizontal="center" vertical="center"/>
      <protection locked="0"/>
    </xf>
    <xf numFmtId="171" fontId="7" fillId="11" borderId="22" xfId="1" applyNumberFormat="1" applyFont="1" applyFill="1" applyBorder="1" applyAlignment="1" applyProtection="1">
      <alignment horizontal="center" vertical="center"/>
      <protection locked="0"/>
    </xf>
    <xf numFmtId="168" fontId="7" fillId="11" borderId="2" xfId="0" applyNumberFormat="1" applyFont="1" applyFill="1" applyBorder="1" applyAlignment="1" applyProtection="1">
      <alignment horizontal="center" vertical="center" wrapText="1"/>
      <protection locked="0"/>
    </xf>
    <xf numFmtId="169" fontId="7" fillId="2" borderId="40" xfId="1" applyNumberFormat="1" applyFont="1" applyFill="1" applyBorder="1" applyAlignment="1" applyProtection="1">
      <alignment vertical="center"/>
    </xf>
    <xf numFmtId="169" fontId="7" fillId="2" borderId="46" xfId="1" applyNumberFormat="1" applyFont="1" applyFill="1" applyBorder="1" applyAlignment="1" applyProtection="1">
      <alignment horizontal="center" vertical="center"/>
    </xf>
    <xf numFmtId="169" fontId="7" fillId="2" borderId="41" xfId="1" applyNumberFormat="1" applyFont="1" applyFill="1" applyBorder="1" applyAlignment="1" applyProtection="1">
      <alignment vertical="center"/>
    </xf>
    <xf numFmtId="170" fontId="7" fillId="2" borderId="17" xfId="1" applyNumberFormat="1" applyFont="1" applyFill="1" applyBorder="1" applyAlignment="1" applyProtection="1">
      <alignment vertical="center"/>
    </xf>
    <xf numFmtId="165" fontId="7" fillId="11" borderId="1" xfId="1" applyNumberFormat="1" applyFont="1" applyFill="1" applyBorder="1" applyAlignment="1" applyProtection="1">
      <alignment horizontal="center" vertical="center"/>
      <protection locked="0"/>
    </xf>
    <xf numFmtId="165" fontId="7" fillId="2" borderId="2" xfId="1" applyNumberFormat="1" applyFont="1" applyFill="1" applyBorder="1" applyAlignment="1" applyProtection="1">
      <alignment horizontal="center" vertical="center"/>
    </xf>
    <xf numFmtId="172" fontId="7" fillId="2" borderId="17" xfId="1" applyNumberFormat="1" applyFont="1" applyFill="1" applyBorder="1" applyAlignment="1" applyProtection="1">
      <alignment horizontal="center" vertical="center"/>
    </xf>
    <xf numFmtId="168" fontId="7" fillId="11" borderId="33" xfId="0" applyNumberFormat="1" applyFont="1" applyFill="1" applyBorder="1" applyAlignment="1" applyProtection="1">
      <alignment horizontal="center" vertical="center"/>
      <protection locked="0"/>
    </xf>
    <xf numFmtId="168" fontId="7" fillId="11" borderId="53" xfId="0" applyNumberFormat="1" applyFont="1" applyFill="1" applyBorder="1" applyAlignment="1" applyProtection="1">
      <alignment horizontal="center" vertical="center" wrapText="1"/>
      <protection locked="0"/>
    </xf>
    <xf numFmtId="0" fontId="7" fillId="11" borderId="53" xfId="0" applyFont="1" applyFill="1" applyBorder="1" applyAlignment="1" applyProtection="1">
      <alignment horizontal="center"/>
      <protection locked="0"/>
    </xf>
    <xf numFmtId="168" fontId="7" fillId="11" borderId="53" xfId="0" applyNumberFormat="1" applyFont="1" applyFill="1" applyBorder="1" applyAlignment="1" applyProtection="1">
      <alignment horizontal="center" vertical="center"/>
      <protection locked="0"/>
    </xf>
    <xf numFmtId="171" fontId="7" fillId="11" borderId="35" xfId="1" applyNumberFormat="1" applyFont="1" applyFill="1" applyBorder="1" applyAlignment="1" applyProtection="1">
      <alignment horizontal="center" vertical="center"/>
      <protection locked="0"/>
    </xf>
    <xf numFmtId="172" fontId="7" fillId="2" borderId="33" xfId="1" applyNumberFormat="1" applyFont="1" applyFill="1" applyBorder="1" applyAlignment="1" applyProtection="1">
      <alignment horizontal="center" vertical="center"/>
    </xf>
    <xf numFmtId="165" fontId="7" fillId="4" borderId="53" xfId="1" applyNumberFormat="1" applyFont="1" applyFill="1" applyBorder="1" applyAlignment="1" applyProtection="1">
      <alignment horizontal="center" vertical="center"/>
    </xf>
    <xf numFmtId="166" fontId="7" fillId="2" borderId="53" xfId="1" applyNumberFormat="1" applyFont="1" applyFill="1" applyBorder="1" applyAlignment="1" applyProtection="1">
      <alignment horizontal="center" vertical="center"/>
    </xf>
    <xf numFmtId="165" fontId="7" fillId="2" borderId="35" xfId="1" applyNumberFormat="1" applyFont="1" applyFill="1" applyBorder="1" applyAlignment="1" applyProtection="1">
      <alignment horizontal="center" vertical="center"/>
    </xf>
    <xf numFmtId="169" fontId="7" fillId="2" borderId="54" xfId="1" applyNumberFormat="1" applyFont="1" applyFill="1" applyBorder="1" applyAlignment="1" applyProtection="1">
      <alignment horizontal="center" vertical="center"/>
    </xf>
    <xf numFmtId="169" fontId="7" fillId="2" borderId="55" xfId="1" applyNumberFormat="1" applyFont="1" applyFill="1" applyBorder="1" applyAlignment="1" applyProtection="1">
      <alignment horizontal="center" vertical="center"/>
    </xf>
    <xf numFmtId="172" fontId="7" fillId="4" borderId="1" xfId="1" applyNumberFormat="1" applyFont="1" applyFill="1" applyBorder="1" applyAlignment="1" applyProtection="1">
      <alignment horizontal="center" vertical="center"/>
    </xf>
    <xf numFmtId="168" fontId="7" fillId="11" borderId="1" xfId="0" applyNumberFormat="1" applyFont="1" applyFill="1" applyBorder="1" applyAlignment="1" applyProtection="1">
      <alignment horizontal="center" vertical="center"/>
      <protection locked="0"/>
    </xf>
    <xf numFmtId="168" fontId="7" fillId="11" borderId="1" xfId="0" applyNumberFormat="1" applyFont="1" applyFill="1" applyBorder="1" applyAlignment="1" applyProtection="1">
      <alignment vertical="center"/>
      <protection locked="0"/>
    </xf>
    <xf numFmtId="0" fontId="7" fillId="11" borderId="1" xfId="0" applyFont="1" applyFill="1" applyBorder="1" applyAlignment="1" applyProtection="1">
      <alignment horizontal="center"/>
      <protection locked="0"/>
    </xf>
    <xf numFmtId="171" fontId="7" fillId="11" borderId="1" xfId="1" applyNumberFormat="1" applyFont="1" applyFill="1" applyBorder="1" applyAlignment="1" applyProtection="1">
      <alignment horizontal="center" vertical="center"/>
      <protection locked="0"/>
    </xf>
    <xf numFmtId="168" fontId="7" fillId="11" borderId="31" xfId="0" applyNumberFormat="1" applyFont="1" applyFill="1" applyBorder="1" applyAlignment="1" applyProtection="1">
      <alignment horizontal="center" vertical="center"/>
      <protection locked="0"/>
    </xf>
    <xf numFmtId="168" fontId="7" fillId="11" borderId="22" xfId="0" applyNumberFormat="1" applyFont="1" applyFill="1" applyBorder="1" applyAlignment="1" applyProtection="1">
      <alignment horizontal="center" vertical="center"/>
      <protection locked="0"/>
    </xf>
    <xf numFmtId="165" fontId="7" fillId="4" borderId="5" xfId="1" applyNumberFormat="1" applyFont="1" applyFill="1" applyBorder="1" applyAlignment="1" applyProtection="1">
      <alignment horizontal="center" vertical="center"/>
    </xf>
    <xf numFmtId="9" fontId="7" fillId="4" borderId="1" xfId="2" applyFont="1" applyFill="1" applyBorder="1" applyAlignment="1" applyProtection="1">
      <alignment horizontal="center" vertical="center"/>
    </xf>
    <xf numFmtId="0" fontId="5" fillId="6" borderId="8" xfId="0" applyFont="1" applyFill="1" applyBorder="1" applyAlignment="1">
      <alignment horizontal="left" vertical="center"/>
    </xf>
    <xf numFmtId="0" fontId="5" fillId="6" borderId="8" xfId="0" applyFont="1" applyFill="1" applyBorder="1"/>
    <xf numFmtId="9" fontId="5" fillId="4" borderId="8" xfId="2" applyFont="1" applyFill="1" applyBorder="1" applyAlignment="1">
      <alignment horizontal="left" vertical="center"/>
    </xf>
    <xf numFmtId="0" fontId="5" fillId="4" borderId="9" xfId="0" applyFont="1" applyFill="1" applyBorder="1" applyAlignment="1">
      <alignment horizontal="left" vertical="center"/>
    </xf>
    <xf numFmtId="9" fontId="5" fillId="4" borderId="9" xfId="2" applyFont="1" applyFill="1" applyBorder="1" applyAlignment="1">
      <alignment horizontal="left" vertical="center"/>
    </xf>
    <xf numFmtId="9" fontId="5" fillId="4" borderId="10" xfId="2" applyFont="1" applyFill="1" applyBorder="1" applyAlignment="1">
      <alignment horizontal="left" vertical="center"/>
    </xf>
    <xf numFmtId="0" fontId="5" fillId="4" borderId="10" xfId="0" applyFont="1" applyFill="1" applyBorder="1" applyAlignment="1">
      <alignment horizontal="left" vertical="center"/>
    </xf>
    <xf numFmtId="0" fontId="25" fillId="4" borderId="9" xfId="0" applyFont="1" applyFill="1" applyBorder="1" applyAlignment="1">
      <alignment horizontal="left" vertical="center"/>
    </xf>
    <xf numFmtId="0" fontId="8" fillId="12" borderId="12" xfId="0" applyFont="1" applyFill="1" applyBorder="1" applyAlignment="1">
      <alignment horizontal="left" vertical="center"/>
    </xf>
    <xf numFmtId="172" fontId="11" fillId="0" borderId="14" xfId="0" applyNumberFormat="1" applyFont="1" applyBorder="1" applyAlignment="1">
      <alignment horizontal="left" vertical="top"/>
    </xf>
    <xf numFmtId="0" fontId="26" fillId="0" borderId="58" xfId="0" applyFont="1" applyBorder="1" applyAlignment="1">
      <alignment vertical="center"/>
    </xf>
    <xf numFmtId="0" fontId="26" fillId="0" borderId="0" xfId="0" applyFont="1"/>
    <xf numFmtId="0" fontId="2" fillId="0" borderId="18" xfId="0" applyFont="1" applyBorder="1" applyAlignment="1">
      <alignment vertical="center"/>
    </xf>
    <xf numFmtId="0" fontId="2" fillId="0" borderId="0" xfId="0" applyFont="1" applyAlignment="1">
      <alignment vertical="top"/>
    </xf>
    <xf numFmtId="0" fontId="7" fillId="0" borderId="0" xfId="0" applyFont="1"/>
    <xf numFmtId="0" fontId="0" fillId="0" borderId="20" xfId="0" applyBorder="1"/>
    <xf numFmtId="0" fontId="2" fillId="8" borderId="17" xfId="0" applyFont="1" applyFill="1" applyBorder="1" applyAlignment="1">
      <alignment horizontal="centerContinuous" vertical="center"/>
    </xf>
    <xf numFmtId="0" fontId="2" fillId="8" borderId="4" xfId="0" applyFont="1" applyFill="1" applyBorder="1" applyAlignment="1">
      <alignment horizontal="centerContinuous" vertical="center"/>
    </xf>
    <xf numFmtId="0" fontId="2" fillId="8" borderId="1" xfId="0" applyFont="1" applyFill="1" applyBorder="1" applyAlignment="1">
      <alignment horizontal="center" vertical="center"/>
    </xf>
    <xf numFmtId="0" fontId="2" fillId="8" borderId="1" xfId="0" applyFont="1" applyFill="1" applyBorder="1" applyAlignment="1">
      <alignment vertical="center"/>
    </xf>
    <xf numFmtId="0" fontId="22" fillId="0" borderId="30" xfId="0" applyFont="1" applyBorder="1" applyAlignment="1">
      <alignment horizontal="right" vertical="center"/>
    </xf>
    <xf numFmtId="0" fontId="7" fillId="0" borderId="18" xfId="0" applyFont="1" applyBorder="1"/>
    <xf numFmtId="0" fontId="7" fillId="0" borderId="0" xfId="0" applyFont="1" applyAlignment="1">
      <alignment horizontal="center"/>
    </xf>
    <xf numFmtId="0" fontId="7" fillId="0" borderId="18" xfId="0" applyFont="1" applyBorder="1" applyAlignment="1">
      <alignment horizontal="left" wrapText="1"/>
    </xf>
    <xf numFmtId="0" fontId="7" fillId="0" borderId="0" xfId="0" applyFont="1" applyAlignment="1">
      <alignment horizontal="left" wrapText="1"/>
    </xf>
    <xf numFmtId="0" fontId="2" fillId="0" borderId="0" xfId="0" applyFont="1" applyAlignment="1">
      <alignment vertical="center"/>
    </xf>
    <xf numFmtId="165" fontId="7" fillId="5" borderId="0" xfId="1" applyNumberFormat="1" applyFont="1" applyFill="1" applyBorder="1" applyProtection="1"/>
    <xf numFmtId="165" fontId="17" fillId="5" borderId="18" xfId="1" applyNumberFormat="1" applyFont="1" applyFill="1" applyBorder="1" applyAlignment="1" applyProtection="1">
      <alignment vertical="center" wrapText="1"/>
    </xf>
    <xf numFmtId="0" fontId="17" fillId="0" borderId="0" xfId="0" applyFont="1" applyAlignment="1">
      <alignment horizontal="center" vertical="center"/>
    </xf>
    <xf numFmtId="165" fontId="17" fillId="5" borderId="0" xfId="1" applyNumberFormat="1" applyFont="1" applyFill="1" applyBorder="1" applyAlignment="1" applyProtection="1">
      <alignment horizontal="center" vertical="center" wrapText="1"/>
    </xf>
    <xf numFmtId="0" fontId="15" fillId="0" borderId="0" xfId="0" applyFont="1" applyAlignment="1">
      <alignment horizontal="center"/>
    </xf>
    <xf numFmtId="165" fontId="17" fillId="5" borderId="0" xfId="1" applyNumberFormat="1" applyFont="1" applyFill="1" applyBorder="1" applyAlignment="1" applyProtection="1">
      <alignment vertical="center" wrapText="1"/>
    </xf>
    <xf numFmtId="165" fontId="7" fillId="0" borderId="0" xfId="1" applyNumberFormat="1" applyFont="1" applyFill="1" applyBorder="1" applyAlignment="1" applyProtection="1">
      <alignment vertical="center"/>
    </xf>
    <xf numFmtId="0" fontId="4" fillId="5" borderId="0" xfId="0" applyFont="1" applyFill="1" applyAlignment="1">
      <alignment horizontal="center"/>
    </xf>
    <xf numFmtId="0" fontId="13" fillId="5" borderId="18" xfId="0" applyFont="1" applyFill="1" applyBorder="1" applyAlignment="1">
      <alignment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13" fillId="5" borderId="0" xfId="0" applyFont="1" applyFill="1" applyAlignment="1">
      <alignment vertical="center" wrapText="1"/>
    </xf>
    <xf numFmtId="0" fontId="7" fillId="0" borderId="0" xfId="0" applyFont="1" applyAlignment="1">
      <alignment horizontal="center" vertical="center"/>
    </xf>
    <xf numFmtId="0" fontId="4" fillId="10" borderId="45" xfId="0" applyFont="1" applyFill="1" applyBorder="1"/>
    <xf numFmtId="0" fontId="4" fillId="10" borderId="37" xfId="0" applyFont="1" applyFill="1" applyBorder="1"/>
    <xf numFmtId="0" fontId="4" fillId="10" borderId="36" xfId="0" applyFont="1" applyFill="1" applyBorder="1"/>
    <xf numFmtId="0" fontId="2" fillId="0" borderId="32" xfId="0" applyFont="1" applyBorder="1" applyAlignment="1">
      <alignment horizontal="centerContinuous" vertical="center"/>
    </xf>
    <xf numFmtId="0" fontId="2" fillId="0" borderId="6" xfId="0" applyFont="1" applyBorder="1" applyAlignment="1">
      <alignment horizontal="centerContinuous" vertical="center"/>
    </xf>
    <xf numFmtId="0" fontId="2" fillId="0" borderId="21" xfId="0" applyFont="1" applyBorder="1" applyAlignment="1">
      <alignment horizontal="centerContinuous" vertical="center"/>
    </xf>
    <xf numFmtId="0" fontId="2" fillId="4" borderId="0" xfId="0" applyFont="1" applyFill="1" applyAlignment="1">
      <alignment horizontal="center" vertical="center" wrapText="1"/>
    </xf>
    <xf numFmtId="0" fontId="2" fillId="4" borderId="43"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 fillId="5" borderId="17" xfId="0" applyFont="1" applyFill="1" applyBorder="1" applyAlignment="1">
      <alignment vertical="center"/>
    </xf>
    <xf numFmtId="0" fontId="2" fillId="5" borderId="4" xfId="0" applyFont="1" applyFill="1" applyBorder="1" applyAlignment="1">
      <alignment vertical="center"/>
    </xf>
    <xf numFmtId="0" fontId="2" fillId="4" borderId="18" xfId="0" applyFont="1" applyFill="1" applyBorder="1" applyAlignment="1">
      <alignment horizontal="centerContinuous" vertical="center" wrapText="1"/>
    </xf>
    <xf numFmtId="0" fontId="2" fillId="4" borderId="0" xfId="0" applyFont="1" applyFill="1" applyAlignment="1">
      <alignment horizontal="centerContinuous" vertical="center" wrapText="1"/>
    </xf>
    <xf numFmtId="0" fontId="2" fillId="4" borderId="20" xfId="0" applyFont="1" applyFill="1" applyBorder="1" applyAlignment="1">
      <alignment horizontal="centerContinuous" vertical="center" wrapText="1"/>
    </xf>
    <xf numFmtId="0" fontId="2" fillId="4" borderId="18"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5" borderId="19" xfId="0" applyFont="1" applyFill="1" applyBorder="1" applyAlignment="1">
      <alignment vertical="center"/>
    </xf>
    <xf numFmtId="0" fontId="2" fillId="0" borderId="31"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4" xfId="0" applyFont="1" applyBorder="1" applyAlignment="1">
      <alignment horizontal="center" vertical="center" wrapText="1"/>
    </xf>
    <xf numFmtId="0" fontId="13" fillId="4" borderId="17"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7" fillId="4" borderId="17" xfId="0" applyFont="1" applyFill="1" applyBorder="1" applyAlignment="1">
      <alignment vertical="center"/>
    </xf>
    <xf numFmtId="0" fontId="7" fillId="4" borderId="1" xfId="0" applyFont="1" applyFill="1" applyBorder="1"/>
    <xf numFmtId="0" fontId="7" fillId="4" borderId="33" xfId="0" applyFont="1" applyFill="1" applyBorder="1" applyAlignment="1">
      <alignment vertical="center"/>
    </xf>
    <xf numFmtId="0" fontId="7" fillId="4" borderId="34" xfId="0" applyFont="1" applyFill="1" applyBorder="1"/>
    <xf numFmtId="0" fontId="7" fillId="0" borderId="43" xfId="0" applyFont="1" applyBorder="1" applyAlignment="1">
      <alignment vertical="center"/>
    </xf>
    <xf numFmtId="167" fontId="7" fillId="0" borderId="43" xfId="0" applyNumberFormat="1" applyFont="1" applyBorder="1" applyAlignment="1">
      <alignment vertical="center"/>
    </xf>
    <xf numFmtId="168" fontId="7" fillId="0" borderId="43" xfId="0" applyNumberFormat="1" applyFont="1" applyBorder="1" applyAlignment="1">
      <alignment vertical="center"/>
    </xf>
    <xf numFmtId="0" fontId="7" fillId="0" borderId="43" xfId="0" applyFont="1" applyBorder="1"/>
    <xf numFmtId="167" fontId="7" fillId="0" borderId="43" xfId="0" applyNumberFormat="1" applyFont="1" applyBorder="1" applyAlignment="1">
      <alignment horizontal="center"/>
    </xf>
    <xf numFmtId="167" fontId="7" fillId="0" borderId="44" xfId="0" applyNumberFormat="1" applyFont="1" applyBorder="1" applyAlignment="1">
      <alignment horizontal="center"/>
    </xf>
    <xf numFmtId="0" fontId="4" fillId="10" borderId="42" xfId="0" applyFont="1" applyFill="1" applyBorder="1"/>
    <xf numFmtId="0" fontId="4" fillId="10" borderId="43" xfId="0" applyFont="1" applyFill="1" applyBorder="1"/>
    <xf numFmtId="0" fontId="4" fillId="10" borderId="44" xfId="0" applyFont="1" applyFill="1" applyBorder="1"/>
    <xf numFmtId="0" fontId="2" fillId="4" borderId="3" xfId="0" applyFont="1" applyFill="1" applyBorder="1" applyAlignment="1">
      <alignment horizontal="centerContinuous" vertical="center" wrapText="1"/>
    </xf>
    <xf numFmtId="0" fontId="2" fillId="4" borderId="30" xfId="0" applyFont="1" applyFill="1" applyBorder="1" applyAlignment="1">
      <alignment horizontal="centerContinuous" vertical="center" wrapText="1"/>
    </xf>
    <xf numFmtId="0" fontId="2" fillId="4" borderId="0" xfId="0" applyFont="1" applyFill="1" applyAlignment="1">
      <alignment vertical="top" wrapText="1"/>
    </xf>
    <xf numFmtId="0" fontId="2" fillId="4" borderId="0" xfId="0" applyFont="1" applyFill="1" applyAlignment="1">
      <alignment vertical="center" wrapText="1"/>
    </xf>
    <xf numFmtId="0" fontId="2" fillId="4" borderId="20" xfId="0" applyFont="1" applyFill="1" applyBorder="1" applyAlignment="1">
      <alignment vertical="top" wrapText="1"/>
    </xf>
    <xf numFmtId="0" fontId="2" fillId="8" borderId="17" xfId="0" applyFont="1" applyFill="1" applyBorder="1" applyAlignment="1">
      <alignment vertical="center"/>
    </xf>
    <xf numFmtId="0" fontId="2" fillId="0" borderId="32" xfId="0" applyFont="1" applyBorder="1" applyAlignment="1">
      <alignment horizontal="center" vertical="center"/>
    </xf>
    <xf numFmtId="0" fontId="2" fillId="0" borderId="48" xfId="0" applyFont="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39"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34" xfId="0" applyFont="1" applyFill="1" applyBorder="1" applyAlignment="1">
      <alignment horizontal="center" vertical="center"/>
    </xf>
    <xf numFmtId="0" fontId="0" fillId="0" borderId="18" xfId="0" applyBorder="1"/>
    <xf numFmtId="0" fontId="2" fillId="0" borderId="27" xfId="0" applyFont="1" applyBorder="1" applyAlignment="1">
      <alignment horizontal="centerContinuous" vertical="center"/>
    </xf>
    <xf numFmtId="0" fontId="2" fillId="0" borderId="43" xfId="0" applyFont="1" applyBorder="1" applyAlignment="1">
      <alignment horizontal="centerContinuous" vertical="center"/>
    </xf>
    <xf numFmtId="0" fontId="2" fillId="0" borderId="44" xfId="0" applyFont="1" applyBorder="1" applyAlignment="1">
      <alignment horizontal="centerContinuous" vertical="center"/>
    </xf>
    <xf numFmtId="0" fontId="0" fillId="4" borderId="20" xfId="0" applyFill="1" applyBorder="1"/>
    <xf numFmtId="0" fontId="13" fillId="0" borderId="17" xfId="0" applyFont="1" applyBorder="1" applyAlignment="1">
      <alignment horizontal="centerContinuous" vertical="center" wrapText="1"/>
    </xf>
    <xf numFmtId="0" fontId="13" fillId="0" borderId="4" xfId="0" applyFont="1" applyBorder="1" applyAlignment="1">
      <alignment horizontal="centerContinuous" vertical="center" wrapText="1"/>
    </xf>
    <xf numFmtId="0" fontId="24" fillId="0" borderId="17" xfId="0" applyFont="1" applyBorder="1" applyAlignment="1">
      <alignment horizontal="centerContinuous" vertical="center" wrapText="1"/>
    </xf>
    <xf numFmtId="0" fontId="24" fillId="0" borderId="4" xfId="0" applyFont="1" applyBorder="1" applyAlignment="1">
      <alignment horizontal="centerContinuous" vertical="center" wrapText="1"/>
    </xf>
    <xf numFmtId="0" fontId="24" fillId="0" borderId="4" xfId="0" applyFont="1" applyBorder="1" applyAlignment="1">
      <alignment vertical="center" wrapText="1"/>
    </xf>
    <xf numFmtId="0" fontId="24" fillId="0" borderId="23" xfId="0" applyFont="1" applyBorder="1" applyAlignment="1">
      <alignment vertical="center" wrapText="1"/>
    </xf>
    <xf numFmtId="0" fontId="2" fillId="0" borderId="56" xfId="0" applyFont="1" applyBorder="1" applyAlignment="1">
      <alignment horizontal="center" vertical="center" wrapText="1"/>
    </xf>
    <xf numFmtId="0" fontId="2" fillId="4" borderId="5" xfId="0" applyFont="1" applyFill="1" applyBorder="1" applyAlignment="1">
      <alignment horizontal="center" vertical="center" wrapText="1"/>
    </xf>
    <xf numFmtId="0" fontId="0" fillId="0" borderId="45" xfId="0" applyBorder="1"/>
    <xf numFmtId="0" fontId="0" fillId="0" borderId="37" xfId="0" applyBorder="1"/>
    <xf numFmtId="0" fontId="0" fillId="0" borderId="36" xfId="0" applyBorder="1"/>
    <xf numFmtId="0" fontId="0" fillId="4" borderId="37" xfId="0" applyFill="1" applyBorder="1"/>
    <xf numFmtId="0" fontId="0" fillId="4" borderId="36" xfId="0" applyFill="1" applyBorder="1"/>
    <xf numFmtId="0" fontId="4" fillId="3" borderId="57" xfId="0" applyFont="1" applyFill="1" applyBorder="1" applyAlignment="1">
      <alignment vertical="center"/>
    </xf>
    <xf numFmtId="0" fontId="4" fillId="3" borderId="10" xfId="0" applyFont="1" applyFill="1" applyBorder="1" applyAlignment="1">
      <alignment vertical="center"/>
    </xf>
    <xf numFmtId="0" fontId="20" fillId="3" borderId="10" xfId="0" applyFont="1" applyFill="1" applyBorder="1" applyAlignment="1">
      <alignment horizontal="center" vertical="center"/>
    </xf>
    <xf numFmtId="0" fontId="20" fillId="3" borderId="10" xfId="0" applyFont="1" applyFill="1" applyBorder="1" applyAlignment="1">
      <alignment vertical="center"/>
    </xf>
    <xf numFmtId="0" fontId="20" fillId="3" borderId="10" xfId="0" applyFont="1" applyFill="1" applyBorder="1"/>
    <xf numFmtId="0" fontId="20" fillId="3" borderId="48" xfId="0" applyFont="1" applyFill="1" applyBorder="1"/>
    <xf numFmtId="0" fontId="7" fillId="5" borderId="17" xfId="0" applyFont="1" applyFill="1" applyBorder="1" applyAlignment="1">
      <alignment horizontal="left" vertical="center"/>
    </xf>
    <xf numFmtId="0" fontId="7" fillId="5" borderId="4" xfId="0" applyFont="1" applyFill="1" applyBorder="1" applyAlignment="1">
      <alignment horizontal="left" vertical="center"/>
    </xf>
    <xf numFmtId="0" fontId="7" fillId="5" borderId="23" xfId="0" applyFont="1" applyFill="1" applyBorder="1" applyAlignment="1">
      <alignment horizontal="left" vertical="center"/>
    </xf>
    <xf numFmtId="0" fontId="4" fillId="3" borderId="19" xfId="0" applyFont="1" applyFill="1" applyBorder="1" applyAlignment="1">
      <alignment vertical="center"/>
    </xf>
    <xf numFmtId="0" fontId="4" fillId="3" borderId="3" xfId="0" applyFont="1" applyFill="1" applyBorder="1" applyAlignment="1">
      <alignment vertical="center"/>
    </xf>
    <xf numFmtId="0" fontId="20" fillId="3" borderId="3" xfId="0" applyFont="1" applyFill="1" applyBorder="1" applyAlignment="1">
      <alignment horizontal="center"/>
    </xf>
    <xf numFmtId="0" fontId="20" fillId="3" borderId="3" xfId="0" applyFont="1" applyFill="1" applyBorder="1"/>
    <xf numFmtId="0" fontId="20" fillId="3" borderId="30" xfId="0" applyFont="1" applyFill="1" applyBorder="1"/>
    <xf numFmtId="0" fontId="7" fillId="0" borderId="20" xfId="0" applyFont="1" applyBorder="1" applyAlignment="1">
      <alignment horizontal="left" wrapText="1"/>
    </xf>
    <xf numFmtId="0" fontId="17" fillId="0" borderId="0" xfId="0" applyFont="1" applyAlignment="1">
      <alignment horizontal="left"/>
    </xf>
    <xf numFmtId="0" fontId="7" fillId="0" borderId="0" xfId="0" applyFont="1" applyAlignment="1">
      <alignment horizontal="left"/>
    </xf>
    <xf numFmtId="0" fontId="7" fillId="0" borderId="20" xfId="0" applyFont="1" applyBorder="1"/>
    <xf numFmtId="0" fontId="15" fillId="0" borderId="0" xfId="0" applyFont="1" applyAlignment="1">
      <alignment horizontal="left"/>
    </xf>
    <xf numFmtId="0" fontId="7" fillId="0" borderId="45" xfId="0" applyFont="1" applyBorder="1"/>
    <xf numFmtId="0" fontId="7" fillId="0" borderId="37" xfId="0" applyFont="1" applyBorder="1"/>
    <xf numFmtId="0" fontId="22" fillId="0" borderId="36" xfId="0" applyFont="1" applyBorder="1" applyAlignment="1">
      <alignment horizontal="right" vertical="center"/>
    </xf>
    <xf numFmtId="0" fontId="7" fillId="5" borderId="32" xfId="0" applyFont="1" applyFill="1" applyBorder="1" applyAlignment="1">
      <alignment vertical="top" wrapText="1"/>
    </xf>
    <xf numFmtId="0" fontId="7" fillId="5" borderId="6" xfId="0" applyFont="1" applyFill="1" applyBorder="1" applyAlignment="1">
      <alignment vertical="top" wrapText="1"/>
    </xf>
    <xf numFmtId="0" fontId="7" fillId="5" borderId="21" xfId="0" applyFont="1" applyFill="1" applyBorder="1" applyAlignment="1">
      <alignment vertical="top" wrapText="1"/>
    </xf>
    <xf numFmtId="0" fontId="0" fillId="0" borderId="0" xfId="0" applyAlignment="1">
      <alignment vertical="center"/>
    </xf>
    <xf numFmtId="9" fontId="7" fillId="2" borderId="34" xfId="2" applyFont="1" applyFill="1" applyBorder="1" applyAlignment="1" applyProtection="1">
      <alignment vertical="center"/>
    </xf>
    <xf numFmtId="0" fontId="29" fillId="3" borderId="3" xfId="3" applyFont="1" applyFill="1" applyBorder="1" applyAlignment="1" applyProtection="1">
      <alignment horizontal="center" vertical="center"/>
      <protection locked="0"/>
    </xf>
    <xf numFmtId="15" fontId="7" fillId="4" borderId="1" xfId="0" applyNumberFormat="1" applyFont="1" applyFill="1" applyBorder="1" applyAlignment="1">
      <alignment horizontal="left" vertical="center"/>
    </xf>
    <xf numFmtId="0" fontId="7" fillId="4" borderId="22" xfId="0" applyFont="1" applyFill="1" applyBorder="1" applyAlignment="1">
      <alignment horizontal="left" vertical="center"/>
    </xf>
    <xf numFmtId="0" fontId="30" fillId="0" borderId="0" xfId="3" applyFont="1" applyBorder="1" applyAlignment="1" applyProtection="1">
      <alignment horizontal="center"/>
      <protection locked="0"/>
    </xf>
    <xf numFmtId="0" fontId="30" fillId="0" borderId="20" xfId="3" applyFont="1" applyBorder="1" applyAlignment="1" applyProtection="1">
      <alignment horizontal="center"/>
      <protection locked="0"/>
    </xf>
    <xf numFmtId="171" fontId="2" fillId="4" borderId="49" xfId="1" applyNumberFormat="1" applyFont="1" applyFill="1" applyBorder="1" applyAlignment="1" applyProtection="1">
      <alignment horizontal="center" vertical="center"/>
    </xf>
    <xf numFmtId="171" fontId="2" fillId="4" borderId="26" xfId="1" applyNumberFormat="1" applyFont="1" applyFill="1" applyBorder="1" applyAlignment="1" applyProtection="1">
      <alignment horizontal="center" vertical="center"/>
    </xf>
    <xf numFmtId="171" fontId="2" fillId="4" borderId="50" xfId="1" applyNumberFormat="1" applyFont="1" applyFill="1" applyBorder="1" applyAlignment="1" applyProtection="1">
      <alignment horizontal="center" vertical="center"/>
    </xf>
    <xf numFmtId="0" fontId="7" fillId="11" borderId="6" xfId="0" applyFont="1" applyFill="1" applyBorder="1" applyAlignment="1" applyProtection="1">
      <alignment horizontal="left"/>
      <protection locked="0"/>
    </xf>
    <xf numFmtId="0" fontId="21" fillId="0" borderId="0" xfId="0" applyFont="1" applyAlignment="1">
      <alignment horizontal="center"/>
    </xf>
    <xf numFmtId="0" fontId="21" fillId="0" borderId="20" xfId="0" applyFont="1" applyBorder="1" applyAlignment="1">
      <alignment horizontal="center"/>
    </xf>
    <xf numFmtId="0" fontId="18" fillId="4" borderId="27" xfId="0" applyFont="1" applyFill="1" applyBorder="1" applyAlignment="1">
      <alignment horizontal="center"/>
    </xf>
    <xf numFmtId="0" fontId="18" fillId="4" borderId="28" xfId="0" applyFont="1" applyFill="1" applyBorder="1" applyAlignment="1">
      <alignment horizontal="center"/>
    </xf>
    <xf numFmtId="0" fontId="18" fillId="4" borderId="29" xfId="0" applyFont="1" applyFill="1" applyBorder="1" applyAlignment="1">
      <alignment horizontal="center"/>
    </xf>
    <xf numFmtId="0" fontId="7" fillId="11" borderId="2" xfId="0" applyFont="1" applyFill="1" applyBorder="1" applyAlignment="1" applyProtection="1">
      <alignment horizontal="left" vertical="center"/>
      <protection locked="0"/>
    </xf>
    <xf numFmtId="0" fontId="7" fillId="11" borderId="5" xfId="0" applyFont="1" applyFill="1" applyBorder="1" applyAlignment="1" applyProtection="1">
      <alignment horizontal="left" vertical="center"/>
      <protection locked="0"/>
    </xf>
    <xf numFmtId="0" fontId="7" fillId="11" borderId="1" xfId="0" applyFont="1" applyFill="1" applyBorder="1" applyAlignment="1" applyProtection="1">
      <alignment horizontal="left" vertical="center"/>
      <protection locked="0"/>
    </xf>
    <xf numFmtId="0" fontId="4" fillId="10" borderId="18" xfId="0" applyFont="1" applyFill="1" applyBorder="1" applyAlignment="1">
      <alignment horizontal="center"/>
    </xf>
    <xf numFmtId="0" fontId="4" fillId="10" borderId="0" xfId="0" applyFont="1" applyFill="1" applyAlignment="1">
      <alignment horizontal="center"/>
    </xf>
    <xf numFmtId="0" fontId="4" fillId="10" borderId="20" xfId="0" applyFont="1" applyFill="1" applyBorder="1" applyAlignment="1">
      <alignment horizontal="center"/>
    </xf>
    <xf numFmtId="0" fontId="7" fillId="0" borderId="18" xfId="0" applyFont="1" applyBorder="1" applyAlignment="1">
      <alignment horizontal="left" wrapText="1"/>
    </xf>
    <xf numFmtId="0" fontId="7" fillId="0" borderId="0" xfId="0" applyFont="1" applyAlignment="1">
      <alignment horizontal="left" wrapText="1"/>
    </xf>
    <xf numFmtId="0" fontId="7" fillId="11" borderId="4" xfId="0" applyFont="1" applyFill="1" applyBorder="1" applyAlignment="1" applyProtection="1">
      <alignment horizontal="left" vertical="center"/>
      <protection locked="0"/>
    </xf>
    <xf numFmtId="15" fontId="7" fillId="11" borderId="1" xfId="0" applyNumberFormat="1" applyFont="1" applyFill="1" applyBorder="1" applyAlignment="1" applyProtection="1">
      <alignment horizontal="left" vertical="center"/>
      <protection locked="0"/>
    </xf>
    <xf numFmtId="0" fontId="7" fillId="11" borderId="22" xfId="0" applyFont="1" applyFill="1" applyBorder="1" applyAlignment="1" applyProtection="1">
      <alignment horizontal="left" vertical="center"/>
      <protection locked="0"/>
    </xf>
    <xf numFmtId="0" fontId="7" fillId="9" borderId="2" xfId="0" applyFont="1" applyFill="1" applyBorder="1" applyAlignment="1" applyProtection="1">
      <alignment horizontal="left" vertical="center"/>
      <protection locked="0"/>
    </xf>
    <xf numFmtId="0" fontId="7" fillId="9" borderId="4" xfId="0" applyFont="1" applyFill="1" applyBorder="1" applyAlignment="1" applyProtection="1">
      <alignment horizontal="left" vertical="center"/>
      <protection locked="0"/>
    </xf>
    <xf numFmtId="0" fontId="7" fillId="9" borderId="23" xfId="0" applyFont="1" applyFill="1" applyBorder="1" applyAlignment="1" applyProtection="1">
      <alignment horizontal="left" vertical="center"/>
      <protection locked="0"/>
    </xf>
    <xf numFmtId="165" fontId="17" fillId="5" borderId="0" xfId="1" applyNumberFormat="1" applyFont="1" applyFill="1" applyBorder="1" applyAlignment="1" applyProtection="1">
      <alignment horizontal="center" vertical="center" wrapText="1"/>
    </xf>
    <xf numFmtId="165" fontId="7" fillId="11" borderId="1" xfId="1" applyNumberFormat="1" applyFont="1" applyFill="1" applyBorder="1" applyAlignment="1" applyProtection="1">
      <alignment horizontal="left" vertical="top"/>
      <protection locked="0"/>
    </xf>
    <xf numFmtId="0" fontId="13" fillId="5" borderId="18" xfId="0" applyFont="1" applyFill="1" applyBorder="1" applyAlignment="1">
      <alignment horizontal="center" vertical="center" wrapText="1"/>
    </xf>
    <xf numFmtId="0" fontId="13" fillId="5" borderId="0" xfId="0" applyFont="1" applyFill="1" applyAlignment="1">
      <alignment horizontal="center" vertical="center" wrapText="1"/>
    </xf>
    <xf numFmtId="0" fontId="2" fillId="4" borderId="1" xfId="0" applyFont="1" applyFill="1" applyBorder="1" applyAlignment="1">
      <alignment horizontal="center" vertical="center" wrapText="1"/>
    </xf>
    <xf numFmtId="0" fontId="2" fillId="4" borderId="22" xfId="0" applyFont="1" applyFill="1" applyBorder="1" applyAlignment="1">
      <alignment horizontal="center" vertical="center" wrapText="1"/>
    </xf>
    <xf numFmtId="167" fontId="7" fillId="4" borderId="1" xfId="0" applyNumberFormat="1" applyFont="1" applyFill="1" applyBorder="1" applyAlignment="1">
      <alignment horizontal="center"/>
    </xf>
    <xf numFmtId="167" fontId="7" fillId="4" borderId="22" xfId="0" applyNumberFormat="1" applyFont="1" applyFill="1" applyBorder="1" applyAlignment="1">
      <alignment horizontal="center"/>
    </xf>
    <xf numFmtId="167" fontId="7" fillId="4" borderId="34" xfId="0" applyNumberFormat="1" applyFont="1" applyFill="1" applyBorder="1" applyAlignment="1">
      <alignment horizontal="center"/>
    </xf>
    <xf numFmtId="167" fontId="7" fillId="4" borderId="35" xfId="0" applyNumberFormat="1" applyFont="1" applyFill="1" applyBorder="1" applyAlignment="1">
      <alignment horizontal="center"/>
    </xf>
    <xf numFmtId="0" fontId="2" fillId="0" borderId="19"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1" xfId="0" applyFont="1" applyBorder="1" applyAlignment="1">
      <alignment horizontal="center" vertical="center" wrapText="1"/>
    </xf>
    <xf numFmtId="0" fontId="2" fillId="2" borderId="13"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7" xfId="0" applyFont="1" applyFill="1" applyBorder="1" applyAlignment="1">
      <alignment horizontal="center" vertical="center" wrapText="1"/>
    </xf>
    <xf numFmtId="168" fontId="7" fillId="9" borderId="2" xfId="0" applyNumberFormat="1" applyFont="1" applyFill="1" applyBorder="1" applyAlignment="1" applyProtection="1">
      <alignment horizontal="left" vertical="center"/>
      <protection locked="0"/>
    </xf>
    <xf numFmtId="168" fontId="7" fillId="9" borderId="4" xfId="0" applyNumberFormat="1" applyFont="1" applyFill="1" applyBorder="1" applyAlignment="1" applyProtection="1">
      <alignment horizontal="left" vertical="center"/>
      <protection locked="0"/>
    </xf>
    <xf numFmtId="168" fontId="7" fillId="9" borderId="23" xfId="0" applyNumberFormat="1" applyFont="1" applyFill="1" applyBorder="1" applyAlignment="1" applyProtection="1">
      <alignment horizontal="left" vertical="center"/>
      <protection locked="0"/>
    </xf>
    <xf numFmtId="0" fontId="2" fillId="4" borderId="43"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7" fillId="9" borderId="2" xfId="0" applyFont="1" applyFill="1" applyBorder="1" applyAlignment="1" applyProtection="1">
      <alignment horizontal="center" vertical="center"/>
      <protection locked="0"/>
    </xf>
    <xf numFmtId="0" fontId="27" fillId="9" borderId="23" xfId="0" applyFont="1" applyFill="1" applyBorder="1" applyAlignment="1" applyProtection="1">
      <alignment horizontal="center" vertical="center"/>
      <protection locked="0"/>
    </xf>
    <xf numFmtId="168" fontId="23" fillId="0" borderId="51" xfId="0" applyNumberFormat="1" applyFont="1" applyBorder="1" applyAlignment="1">
      <alignment horizontal="left" vertical="center"/>
    </xf>
    <xf numFmtId="168" fontId="23" fillId="0" borderId="52" xfId="0" applyNumberFormat="1" applyFont="1" applyBorder="1" applyAlignment="1">
      <alignment horizontal="left" vertical="center"/>
    </xf>
    <xf numFmtId="0" fontId="4" fillId="10" borderId="42" xfId="0" applyFont="1" applyFill="1" applyBorder="1" applyAlignment="1">
      <alignment horizontal="center"/>
    </xf>
    <xf numFmtId="0" fontId="4" fillId="10" borderId="43" xfId="0" applyFont="1" applyFill="1" applyBorder="1" applyAlignment="1">
      <alignment horizontal="center"/>
    </xf>
    <xf numFmtId="0" fontId="4" fillId="10" borderId="44" xfId="0" applyFont="1" applyFill="1" applyBorder="1" applyAlignment="1">
      <alignment horizontal="center"/>
    </xf>
    <xf numFmtId="0" fontId="7" fillId="9" borderId="2" xfId="0" applyFont="1" applyFill="1" applyBorder="1" applyAlignment="1" applyProtection="1">
      <alignment horizontal="center" vertical="center"/>
      <protection locked="0"/>
    </xf>
    <xf numFmtId="0" fontId="7" fillId="9" borderId="4" xfId="0" applyFont="1" applyFill="1" applyBorder="1" applyAlignment="1" applyProtection="1">
      <alignment horizontal="center" vertical="center"/>
      <protection locked="0"/>
    </xf>
    <xf numFmtId="0" fontId="7" fillId="9" borderId="23" xfId="0" applyFont="1" applyFill="1" applyBorder="1" applyAlignment="1" applyProtection="1">
      <alignment horizontal="center" vertical="center"/>
      <protection locked="0"/>
    </xf>
    <xf numFmtId="168" fontId="7" fillId="9" borderId="2" xfId="0" applyNumberFormat="1" applyFont="1" applyFill="1" applyBorder="1" applyAlignment="1" applyProtection="1">
      <alignment horizontal="center" vertical="center"/>
      <protection locked="0"/>
    </xf>
    <xf numFmtId="168" fontId="7" fillId="9" borderId="4" xfId="0" applyNumberFormat="1" applyFont="1" applyFill="1" applyBorder="1" applyAlignment="1" applyProtection="1">
      <alignment horizontal="center" vertical="center"/>
      <protection locked="0"/>
    </xf>
    <xf numFmtId="168" fontId="7" fillId="9" borderId="23" xfId="0" applyNumberFormat="1" applyFont="1" applyFill="1" applyBorder="1" applyAlignment="1" applyProtection="1">
      <alignment horizontal="center" vertical="center"/>
      <protection locked="0"/>
    </xf>
    <xf numFmtId="0" fontId="7" fillId="0" borderId="18" xfId="0" applyFont="1" applyBorder="1" applyAlignment="1">
      <alignment vertical="top" wrapText="1"/>
    </xf>
    <xf numFmtId="0" fontId="7" fillId="0" borderId="0" xfId="0" applyFont="1" applyAlignment="1">
      <alignment vertical="top"/>
    </xf>
    <xf numFmtId="0" fontId="7" fillId="0" borderId="20" xfId="0" applyFont="1" applyBorder="1" applyAlignment="1">
      <alignment vertical="top"/>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Medium9"/>
  <colors>
    <mruColors>
      <color rgb="FFA5DDE9"/>
      <color rgb="FF15304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1143000</xdr:colOff>
          <xdr:row>75</xdr:row>
          <xdr:rowOff>12700</xdr:rowOff>
        </xdr:from>
        <xdr:to>
          <xdr:col>5</xdr:col>
          <xdr:colOff>25400</xdr:colOff>
          <xdr:row>78</xdr:row>
          <xdr:rowOff>0</xdr:rowOff>
        </xdr:to>
        <xdr:sp macro="" textlink="">
          <xdr:nvSpPr>
            <xdr:cNvPr id="5146" name="Check Box 26" descr="Yes, pricing is compliant with the framework"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0</xdr:row>
      <xdr:rowOff>82550</xdr:rowOff>
    </xdr:from>
    <xdr:to>
      <xdr:col>5</xdr:col>
      <xdr:colOff>721060</xdr:colOff>
      <xdr:row>0</xdr:row>
      <xdr:rowOff>499038</xdr:rowOff>
    </xdr:to>
    <xdr:pic>
      <xdr:nvPicPr>
        <xdr:cNvPr id="3" name="Picture 2" descr="Logo for the pan-Canadian Pharmaceutical Alliance">
          <a:extLst>
            <a:ext uri="{FF2B5EF4-FFF2-40B4-BE49-F238E27FC236}">
              <a16:creationId xmlns:a16="http://schemas.microsoft.com/office/drawing/2014/main" id="{864EC3AE-72F6-48B0-BE6E-45920B19B3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50" y="82550"/>
          <a:ext cx="5902660" cy="4202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bg1">
              <a:lumMod val="50000"/>
            </a:schemeClr>
          </a:solidFill>
        </a:ln>
      </a:spPr>
      <a:bodyPr vertOverflow="clip" horzOverflow="clip" wrap="square" rtlCol="0" anchor="ctr"/>
      <a:lstStyle>
        <a:defPPr>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cpacanada.ca/generic-drug-framework" TargetMode="External"/><Relationship Id="rId7" Type="http://schemas.openxmlformats.org/officeDocument/2006/relationships/ctrlProp" Target="../ctrlProps/ctrlProp1.xml"/><Relationship Id="rId2" Type="http://schemas.openxmlformats.org/officeDocument/2006/relationships/hyperlink" Target="mailto:generics@pcpacorp.ca" TargetMode="External"/><Relationship Id="rId1" Type="http://schemas.openxmlformats.org/officeDocument/2006/relationships/hyperlink" Target="mailto:PCPAGenericsOffice@ontario.ca"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7" tint="-0.249977111117893"/>
    <pageSetUpPr fitToPage="1"/>
  </sheetPr>
  <dimension ref="B1:T78"/>
  <sheetViews>
    <sheetView showGridLines="0" tabSelected="1" topLeftCell="A42" zoomScaleNormal="100" zoomScaleSheetLayoutView="85" zoomScalePageLayoutView="85" workbookViewId="0">
      <selection activeCell="D68" sqref="D68"/>
    </sheetView>
  </sheetViews>
  <sheetFormatPr defaultColWidth="9.1796875" defaultRowHeight="14.5" x14ac:dyDescent="0.35"/>
  <cols>
    <col min="1" max="1" width="3.1796875" customWidth="1"/>
    <col min="2" max="2" width="16.1796875" customWidth="1"/>
    <col min="3" max="3" width="19.81640625" customWidth="1"/>
    <col min="4" max="4" width="18.36328125" customWidth="1"/>
    <col min="5" max="5" width="21.1796875" customWidth="1"/>
    <col min="6" max="6" width="16.36328125" customWidth="1"/>
    <col min="7" max="7" width="17.81640625" customWidth="1"/>
    <col min="8" max="8" width="21.36328125" customWidth="1"/>
    <col min="9" max="9" width="14.54296875" customWidth="1"/>
    <col min="10" max="10" width="17.1796875" customWidth="1"/>
    <col min="11" max="11" width="11.1796875" customWidth="1"/>
    <col min="12" max="12" width="17.1796875" customWidth="1"/>
    <col min="13" max="13" width="15.1796875" customWidth="1"/>
    <col min="14" max="14" width="16.1796875" customWidth="1"/>
  </cols>
  <sheetData>
    <row r="1" spans="2:14" ht="50" customHeight="1" thickBot="1" x14ac:dyDescent="0.4"/>
    <row r="2" spans="2:14" ht="21" x14ac:dyDescent="0.5">
      <c r="B2" s="211" t="s">
        <v>0</v>
      </c>
      <c r="C2" s="212"/>
      <c r="D2" s="212"/>
      <c r="E2" s="212"/>
      <c r="F2" s="212"/>
      <c r="G2" s="212"/>
      <c r="H2" s="212"/>
      <c r="I2" s="212"/>
      <c r="J2" s="212"/>
      <c r="K2" s="212"/>
      <c r="L2" s="212"/>
      <c r="M2" s="212"/>
      <c r="N2" s="213"/>
    </row>
    <row r="3" spans="2:14" ht="29.25" customHeight="1" x14ac:dyDescent="0.35">
      <c r="B3" s="74" t="s">
        <v>1</v>
      </c>
      <c r="C3" s="75"/>
      <c r="D3" s="76"/>
      <c r="E3" s="76"/>
      <c r="F3" s="76"/>
      <c r="G3" s="76"/>
      <c r="H3" s="76"/>
      <c r="I3" s="76"/>
      <c r="J3" s="76"/>
      <c r="K3" s="76"/>
      <c r="L3" s="76"/>
      <c r="N3" s="77"/>
    </row>
    <row r="4" spans="2:14" ht="21" customHeight="1" x14ac:dyDescent="0.35">
      <c r="B4" s="78" t="s">
        <v>2</v>
      </c>
      <c r="C4" s="79"/>
      <c r="D4" s="214"/>
      <c r="E4" s="215"/>
      <c r="G4" s="80" t="s">
        <v>3</v>
      </c>
      <c r="H4" s="214"/>
      <c r="I4" s="222"/>
      <c r="J4" s="215"/>
      <c r="L4" s="81" t="s">
        <v>4</v>
      </c>
      <c r="M4" s="223"/>
      <c r="N4" s="224"/>
    </row>
    <row r="5" spans="2:14" ht="21" customHeight="1" x14ac:dyDescent="0.35">
      <c r="B5" s="78" t="s">
        <v>5</v>
      </c>
      <c r="C5" s="79"/>
      <c r="D5" s="216"/>
      <c r="E5" s="216"/>
      <c r="G5" s="80" t="s">
        <v>6</v>
      </c>
      <c r="H5" s="214"/>
      <c r="I5" s="222"/>
      <c r="J5" s="215"/>
      <c r="K5" s="76"/>
      <c r="L5" s="76"/>
      <c r="N5" s="82" t="str">
        <f>N78</f>
        <v>Version: 202502A</v>
      </c>
    </row>
    <row r="6" spans="2:14" ht="12.75" customHeight="1" x14ac:dyDescent="0.35">
      <c r="B6" s="83"/>
      <c r="C6" s="76"/>
      <c r="D6" s="76"/>
      <c r="E6" s="76"/>
      <c r="F6" s="84"/>
      <c r="G6" s="84"/>
      <c r="H6" s="76"/>
      <c r="I6" s="76"/>
      <c r="J6" s="76"/>
      <c r="K6" s="76"/>
      <c r="L6" s="76"/>
      <c r="N6" s="77"/>
    </row>
    <row r="7" spans="2:14" ht="15.5" x14ac:dyDescent="0.35">
      <c r="B7" s="217" t="s">
        <v>7</v>
      </c>
      <c r="C7" s="218"/>
      <c r="D7" s="218"/>
      <c r="E7" s="218"/>
      <c r="F7" s="218"/>
      <c r="G7" s="218"/>
      <c r="H7" s="218"/>
      <c r="I7" s="218"/>
      <c r="J7" s="218"/>
      <c r="K7" s="218"/>
      <c r="L7" s="218"/>
      <c r="M7" s="218"/>
      <c r="N7" s="219"/>
    </row>
    <row r="8" spans="2:14" ht="15.5" x14ac:dyDescent="0.35">
      <c r="B8" s="220" t="s">
        <v>8</v>
      </c>
      <c r="C8" s="221"/>
      <c r="D8" s="221"/>
      <c r="E8" s="221"/>
      <c r="F8" s="221"/>
      <c r="G8" s="221"/>
      <c r="H8" s="221"/>
      <c r="I8" s="221"/>
      <c r="J8" s="221"/>
      <c r="K8" s="221"/>
      <c r="L8" s="221"/>
      <c r="N8" s="77"/>
    </row>
    <row r="9" spans="2:14" ht="15.5" x14ac:dyDescent="0.35">
      <c r="B9" s="74" t="s">
        <v>9</v>
      </c>
      <c r="C9" s="87"/>
      <c r="D9" s="76"/>
      <c r="E9" s="76"/>
      <c r="F9" s="76"/>
      <c r="G9" s="76"/>
      <c r="H9" s="88"/>
      <c r="I9" s="76"/>
      <c r="J9" s="76"/>
      <c r="K9" s="76"/>
      <c r="L9" s="76"/>
      <c r="N9" s="77"/>
    </row>
    <row r="10" spans="2:14" ht="6.75" customHeight="1" x14ac:dyDescent="0.35">
      <c r="B10" s="74"/>
      <c r="C10" s="87"/>
      <c r="D10" s="76"/>
      <c r="E10" s="76"/>
      <c r="F10" s="76"/>
      <c r="G10" s="76"/>
      <c r="H10" s="88"/>
      <c r="I10" s="76"/>
      <c r="J10" s="76"/>
      <c r="K10" s="76"/>
      <c r="L10" s="76"/>
      <c r="N10" s="77"/>
    </row>
    <row r="11" spans="2:14" ht="31" x14ac:dyDescent="0.35">
      <c r="B11" s="89"/>
      <c r="C11" s="90" t="s">
        <v>10</v>
      </c>
      <c r="D11" s="91"/>
      <c r="E11" s="91" t="s">
        <v>11</v>
      </c>
      <c r="F11" s="228"/>
      <c r="G11" s="228"/>
      <c r="H11" s="76"/>
      <c r="I11" s="76"/>
      <c r="J11" s="76"/>
      <c r="K11" s="76"/>
      <c r="L11" s="76"/>
      <c r="N11" s="77"/>
    </row>
    <row r="12" spans="2:14" ht="18" customHeight="1" x14ac:dyDescent="0.35">
      <c r="B12" s="89"/>
      <c r="C12" s="39" t="s">
        <v>12</v>
      </c>
      <c r="D12" s="91"/>
      <c r="E12" s="92" t="s">
        <v>13</v>
      </c>
      <c r="F12" s="76"/>
      <c r="G12" s="76"/>
      <c r="H12" s="76"/>
      <c r="I12" s="76"/>
      <c r="J12" s="76"/>
      <c r="K12" s="76"/>
      <c r="L12" s="76"/>
      <c r="N12" s="77"/>
    </row>
    <row r="13" spans="2:14" ht="7.5" customHeight="1" x14ac:dyDescent="0.35">
      <c r="B13" s="89"/>
      <c r="C13" s="93"/>
      <c r="D13" s="76"/>
      <c r="E13" s="229"/>
      <c r="F13" s="76"/>
      <c r="G13" s="76"/>
      <c r="H13" s="76"/>
      <c r="I13" s="76"/>
      <c r="J13" s="76"/>
      <c r="K13" s="76"/>
      <c r="L13" s="76"/>
      <c r="N13" s="77"/>
    </row>
    <row r="14" spans="2:14" ht="15.5" x14ac:dyDescent="0.35">
      <c r="B14" s="89"/>
      <c r="C14" s="90" t="s">
        <v>14</v>
      </c>
      <c r="D14" s="94"/>
      <c r="E14" s="229"/>
      <c r="F14" s="76"/>
      <c r="G14" s="76"/>
      <c r="H14" s="76"/>
      <c r="I14" s="76"/>
      <c r="J14" s="76"/>
      <c r="K14" s="76"/>
      <c r="L14" s="76"/>
      <c r="N14" s="77"/>
    </row>
    <row r="15" spans="2:14" ht="17.25" customHeight="1" x14ac:dyDescent="0.35">
      <c r="B15" s="83"/>
      <c r="C15" s="39" t="s">
        <v>12</v>
      </c>
      <c r="D15" s="76"/>
      <c r="E15" s="229"/>
      <c r="F15" s="76"/>
      <c r="G15" s="76"/>
      <c r="H15" s="76"/>
      <c r="I15" s="76"/>
      <c r="J15" s="76"/>
      <c r="K15" s="76"/>
      <c r="L15" s="76"/>
      <c r="N15" s="77"/>
    </row>
    <row r="16" spans="2:14" ht="10.5" customHeight="1" x14ac:dyDescent="0.35">
      <c r="B16" s="83"/>
      <c r="C16" s="76"/>
      <c r="D16" s="76"/>
      <c r="E16" s="76"/>
      <c r="F16" s="76"/>
      <c r="G16" s="76"/>
      <c r="H16" s="76"/>
      <c r="I16" s="76"/>
      <c r="J16" s="76"/>
      <c r="K16" s="76"/>
      <c r="L16" s="76"/>
      <c r="N16" s="77"/>
    </row>
    <row r="17" spans="2:14" ht="15.5" x14ac:dyDescent="0.35">
      <c r="B17" s="217" t="s">
        <v>15</v>
      </c>
      <c r="C17" s="218"/>
      <c r="D17" s="218"/>
      <c r="E17" s="218"/>
      <c r="F17" s="218"/>
      <c r="G17" s="218"/>
      <c r="H17" s="218"/>
      <c r="I17" s="218"/>
      <c r="J17" s="218"/>
      <c r="K17" s="218"/>
      <c r="L17" s="218"/>
      <c r="M17" s="218"/>
      <c r="N17" s="219"/>
    </row>
    <row r="18" spans="2:14" ht="20.25" customHeight="1" x14ac:dyDescent="0.35">
      <c r="B18" s="230" t="s">
        <v>16</v>
      </c>
      <c r="C18" s="231"/>
      <c r="D18" s="231"/>
      <c r="E18" s="95"/>
      <c r="F18" s="95"/>
      <c r="G18" s="95"/>
      <c r="H18" s="95"/>
      <c r="I18" s="95"/>
      <c r="J18" s="95"/>
      <c r="K18" s="95"/>
      <c r="L18" s="95"/>
      <c r="N18" s="77"/>
    </row>
    <row r="19" spans="2:14" ht="17.25" customHeight="1" x14ac:dyDescent="0.35">
      <c r="B19" s="96"/>
      <c r="C19" s="20" t="s">
        <v>17</v>
      </c>
      <c r="D19" s="97"/>
      <c r="E19" s="98"/>
      <c r="F19" s="76"/>
      <c r="G19" s="76"/>
      <c r="H19" s="76"/>
      <c r="I19" s="76"/>
      <c r="J19" s="76"/>
      <c r="K19" s="76"/>
      <c r="L19" s="76"/>
      <c r="N19" s="77"/>
    </row>
    <row r="20" spans="2:14" ht="6.75" customHeight="1" x14ac:dyDescent="0.35">
      <c r="B20" s="96"/>
      <c r="C20" s="99"/>
      <c r="D20" s="100"/>
      <c r="E20" s="100"/>
      <c r="F20" s="76"/>
      <c r="G20" s="76"/>
      <c r="H20" s="76"/>
      <c r="I20" s="76"/>
      <c r="J20" s="76"/>
      <c r="K20" s="76"/>
      <c r="L20" s="76"/>
      <c r="N20" s="77"/>
    </row>
    <row r="21" spans="2:14" ht="16" thickBot="1" x14ac:dyDescent="0.4">
      <c r="B21" s="101"/>
      <c r="C21" s="102"/>
      <c r="D21" s="102"/>
      <c r="E21" s="102"/>
      <c r="F21" s="102"/>
      <c r="G21" s="101" t="s">
        <v>18</v>
      </c>
      <c r="H21" s="102"/>
      <c r="I21" s="102"/>
      <c r="J21" s="102"/>
      <c r="K21" s="102"/>
      <c r="L21" s="102"/>
      <c r="M21" s="102"/>
      <c r="N21" s="103"/>
    </row>
    <row r="22" spans="2:14" ht="21.75" customHeight="1" x14ac:dyDescent="0.35">
      <c r="B22" s="104" t="s">
        <v>19</v>
      </c>
      <c r="C22" s="105"/>
      <c r="D22" s="105"/>
      <c r="E22" s="105"/>
      <c r="F22" s="105"/>
      <c r="G22" s="106"/>
      <c r="H22" s="107"/>
      <c r="I22" s="108"/>
      <c r="J22" s="108"/>
      <c r="K22" s="108"/>
      <c r="L22" s="108"/>
      <c r="M22" s="108"/>
      <c r="N22" s="109"/>
    </row>
    <row r="23" spans="2:14" ht="15.5" x14ac:dyDescent="0.35">
      <c r="B23" s="110" t="s">
        <v>20</v>
      </c>
      <c r="C23" s="111"/>
      <c r="D23" s="225"/>
      <c r="E23" s="226"/>
      <c r="F23" s="226"/>
      <c r="G23" s="227"/>
      <c r="H23" s="112" t="s">
        <v>249</v>
      </c>
      <c r="I23" s="113"/>
      <c r="J23" s="113"/>
      <c r="K23" s="113"/>
      <c r="L23" s="113"/>
      <c r="M23" s="113"/>
      <c r="N23" s="114"/>
    </row>
    <row r="24" spans="2:14" ht="15.5" x14ac:dyDescent="0.35">
      <c r="B24" s="110" t="s">
        <v>21</v>
      </c>
      <c r="C24" s="111"/>
      <c r="D24" s="225"/>
      <c r="E24" s="226"/>
      <c r="F24" s="226"/>
      <c r="G24" s="227"/>
      <c r="H24" s="115"/>
      <c r="I24" s="107"/>
      <c r="J24" s="107"/>
      <c r="K24" s="107"/>
      <c r="L24" s="107"/>
      <c r="M24" s="107"/>
      <c r="N24" s="116"/>
    </row>
    <row r="25" spans="2:14" ht="15.5" x14ac:dyDescent="0.35">
      <c r="B25" s="117" t="s">
        <v>22</v>
      </c>
      <c r="C25" s="111"/>
      <c r="D25" s="225"/>
      <c r="E25" s="226"/>
      <c r="F25" s="226"/>
      <c r="G25" s="227"/>
      <c r="H25" s="115"/>
      <c r="I25" s="107"/>
      <c r="J25" s="107"/>
      <c r="K25" s="107"/>
      <c r="L25" s="107"/>
      <c r="M25" s="107"/>
      <c r="N25" s="116"/>
    </row>
    <row r="26" spans="2:14" ht="46.5" x14ac:dyDescent="0.35">
      <c r="B26" s="118" t="s">
        <v>23</v>
      </c>
      <c r="C26" s="119" t="s">
        <v>24</v>
      </c>
      <c r="D26" s="120" t="s">
        <v>25</v>
      </c>
      <c r="E26" s="121" t="s">
        <v>26</v>
      </c>
      <c r="F26" s="122" t="s">
        <v>27</v>
      </c>
      <c r="G26" s="123" t="s">
        <v>28</v>
      </c>
      <c r="H26" s="124" t="s">
        <v>29</v>
      </c>
      <c r="I26" s="125" t="s">
        <v>30</v>
      </c>
      <c r="J26" s="232" t="s">
        <v>31</v>
      </c>
      <c r="K26" s="232"/>
      <c r="L26" s="232"/>
      <c r="M26" s="232"/>
      <c r="N26" s="233"/>
    </row>
    <row r="27" spans="2:14" ht="15.5" x14ac:dyDescent="0.35">
      <c r="B27" s="23">
        <v>0</v>
      </c>
      <c r="C27" s="14"/>
      <c r="D27" s="14"/>
      <c r="E27" s="21"/>
      <c r="F27" s="18"/>
      <c r="G27" s="22"/>
      <c r="H27" s="126"/>
      <c r="I27" s="127"/>
      <c r="J27" s="234"/>
      <c r="K27" s="234"/>
      <c r="L27" s="234"/>
      <c r="M27" s="234"/>
      <c r="N27" s="235"/>
    </row>
    <row r="28" spans="2:14" ht="15.5" x14ac:dyDescent="0.35">
      <c r="B28" s="24"/>
      <c r="C28" s="14"/>
      <c r="D28" s="14"/>
      <c r="E28" s="21"/>
      <c r="F28" s="18"/>
      <c r="G28" s="22"/>
      <c r="H28" s="126"/>
      <c r="I28" s="127"/>
      <c r="J28" s="234"/>
      <c r="K28" s="234"/>
      <c r="L28" s="234"/>
      <c r="M28" s="234"/>
      <c r="N28" s="235"/>
    </row>
    <row r="29" spans="2:14" ht="15.5" x14ac:dyDescent="0.35">
      <c r="B29" s="24"/>
      <c r="C29" s="14"/>
      <c r="D29" s="14"/>
      <c r="E29" s="21"/>
      <c r="F29" s="18"/>
      <c r="G29" s="22"/>
      <c r="H29" s="126"/>
      <c r="I29" s="127"/>
      <c r="J29" s="234"/>
      <c r="K29" s="234"/>
      <c r="L29" s="234"/>
      <c r="M29" s="234"/>
      <c r="N29" s="235"/>
    </row>
    <row r="30" spans="2:14" ht="15.5" x14ac:dyDescent="0.35">
      <c r="B30" s="24"/>
      <c r="C30" s="14"/>
      <c r="D30" s="14"/>
      <c r="E30" s="21"/>
      <c r="F30" s="18"/>
      <c r="G30" s="22"/>
      <c r="H30" s="126"/>
      <c r="I30" s="127"/>
      <c r="J30" s="234"/>
      <c r="K30" s="234"/>
      <c r="L30" s="234"/>
      <c r="M30" s="234"/>
      <c r="N30" s="235"/>
    </row>
    <row r="31" spans="2:14" ht="16" thickBot="1" x14ac:dyDescent="0.4">
      <c r="B31" s="25"/>
      <c r="C31" s="26"/>
      <c r="D31" s="26"/>
      <c r="E31" s="26"/>
      <c r="F31" s="27"/>
      <c r="G31" s="28"/>
      <c r="H31" s="128"/>
      <c r="I31" s="129"/>
      <c r="J31" s="236"/>
      <c r="K31" s="236"/>
      <c r="L31" s="236"/>
      <c r="M31" s="236"/>
      <c r="N31" s="237"/>
    </row>
    <row r="32" spans="2:14" ht="12" customHeight="1" thickBot="1" x14ac:dyDescent="0.4">
      <c r="B32" s="255" t="s">
        <v>32</v>
      </c>
      <c r="C32" s="256"/>
      <c r="D32" s="130"/>
      <c r="E32" s="130"/>
      <c r="F32" s="131"/>
      <c r="G32" s="132"/>
      <c r="H32" s="130"/>
      <c r="I32" s="133"/>
      <c r="J32" s="134"/>
      <c r="K32" s="134"/>
      <c r="L32" s="134"/>
      <c r="M32" s="134"/>
      <c r="N32" s="135"/>
    </row>
    <row r="33" spans="2:14" ht="15.5" x14ac:dyDescent="0.35">
      <c r="B33" s="136"/>
      <c r="C33" s="137"/>
      <c r="D33" s="137"/>
      <c r="E33" s="137"/>
      <c r="F33" s="137"/>
      <c r="G33" s="136" t="s">
        <v>33</v>
      </c>
      <c r="H33" s="137"/>
      <c r="I33" s="137"/>
      <c r="J33" s="137"/>
      <c r="K33" s="137"/>
      <c r="L33" s="137"/>
      <c r="M33" s="137"/>
      <c r="N33" s="138"/>
    </row>
    <row r="34" spans="2:14" ht="15.75" customHeight="1" x14ac:dyDescent="0.35">
      <c r="B34" s="238" t="s">
        <v>34</v>
      </c>
      <c r="C34" s="239"/>
      <c r="D34" s="239"/>
      <c r="E34" s="239"/>
      <c r="F34" s="240"/>
      <c r="G34" s="139" t="s">
        <v>35</v>
      </c>
      <c r="H34" s="139"/>
      <c r="I34" s="139"/>
      <c r="J34" s="139"/>
      <c r="K34" s="139"/>
      <c r="L34" s="139"/>
      <c r="M34" s="139"/>
      <c r="N34" s="140"/>
    </row>
    <row r="35" spans="2:14" ht="16" thickBot="1" x14ac:dyDescent="0.4">
      <c r="B35" s="241"/>
      <c r="C35" s="242"/>
      <c r="D35" s="242"/>
      <c r="E35" s="242"/>
      <c r="F35" s="243"/>
      <c r="G35" s="141"/>
      <c r="H35" s="142"/>
      <c r="I35" s="141"/>
      <c r="J35" s="141"/>
      <c r="K35" s="141"/>
      <c r="L35" s="141"/>
      <c r="M35" s="141"/>
      <c r="N35" s="143"/>
    </row>
    <row r="36" spans="2:14" ht="15.75" customHeight="1" thickTop="1" x14ac:dyDescent="0.35">
      <c r="B36" s="144" t="s">
        <v>36</v>
      </c>
      <c r="C36" s="225" t="str">
        <f>D24&amp;""</f>
        <v/>
      </c>
      <c r="D36" s="226"/>
      <c r="E36" s="226"/>
      <c r="F36" s="227"/>
      <c r="G36" s="141"/>
      <c r="H36" s="141"/>
      <c r="I36" s="141"/>
      <c r="J36" s="142"/>
      <c r="K36" s="141"/>
      <c r="L36" s="141"/>
      <c r="M36" s="244" t="s">
        <v>37</v>
      </c>
      <c r="N36" s="245"/>
    </row>
    <row r="37" spans="2:14" ht="17.25" customHeight="1" thickBot="1" x14ac:dyDescent="0.4">
      <c r="B37" s="144" t="s">
        <v>38</v>
      </c>
      <c r="C37" s="248"/>
      <c r="D37" s="249"/>
      <c r="E37" s="249"/>
      <c r="F37" s="250"/>
      <c r="G37" s="142"/>
      <c r="H37" s="142"/>
      <c r="I37" s="142"/>
      <c r="J37" s="142"/>
      <c r="K37" s="142"/>
      <c r="L37" s="142"/>
      <c r="M37" s="246"/>
      <c r="N37" s="247"/>
    </row>
    <row r="38" spans="2:14" ht="34" thickTop="1" thickBot="1" x14ac:dyDescent="0.4">
      <c r="B38" s="145" t="s">
        <v>39</v>
      </c>
      <c r="C38" s="120" t="s">
        <v>24</v>
      </c>
      <c r="D38" s="120" t="s">
        <v>25</v>
      </c>
      <c r="E38" s="122" t="s">
        <v>28</v>
      </c>
      <c r="F38" s="146" t="s">
        <v>40</v>
      </c>
      <c r="G38" s="147" t="s">
        <v>41</v>
      </c>
      <c r="H38" s="125" t="s">
        <v>42</v>
      </c>
      <c r="I38" s="148" t="s">
        <v>43</v>
      </c>
      <c r="J38" s="149" t="s">
        <v>44</v>
      </c>
      <c r="K38" s="125" t="s">
        <v>45</v>
      </c>
      <c r="L38" s="150" t="s">
        <v>46</v>
      </c>
      <c r="M38" s="151" t="s">
        <v>47</v>
      </c>
      <c r="N38" s="152" t="s">
        <v>48</v>
      </c>
    </row>
    <row r="39" spans="2:14" ht="16" thickTop="1" x14ac:dyDescent="0.35">
      <c r="B39" s="29">
        <v>0</v>
      </c>
      <c r="C39" s="30"/>
      <c r="D39" s="31"/>
      <c r="E39" s="32"/>
      <c r="F39" s="33"/>
      <c r="G39" s="41"/>
      <c r="H39" s="15"/>
      <c r="I39" s="16"/>
      <c r="J39" s="153"/>
      <c r="K39" s="17" t="str">
        <f>IF(J39=Lists!$G$4,Lists!$B$4,IF(J39=Lists!$G$5,Lists!$B$5,IF(J39=Lists!$G$6,Lists!$B$6,IF(J39=Lists!$G$7,Lists!$B$7,IF(J39=Lists!$G$8,Lists!$B$8,IF(J39=Lists!$G$9,"pan-Can",""))))))</f>
        <v/>
      </c>
      <c r="L39" s="40" t="str">
        <f>IFERROR(ROUND(K39*G39,4),"")</f>
        <v/>
      </c>
      <c r="M39" s="38"/>
      <c r="N39" s="35" t="str">
        <f>IFERROR(ROUND(M39*K39,4),"")</f>
        <v/>
      </c>
    </row>
    <row r="40" spans="2:14" ht="15.5" x14ac:dyDescent="0.35">
      <c r="B40" s="29"/>
      <c r="C40" s="34"/>
      <c r="D40" s="31"/>
      <c r="E40" s="32"/>
      <c r="F40" s="33"/>
      <c r="G40" s="41"/>
      <c r="H40" s="15"/>
      <c r="I40" s="16"/>
      <c r="J40" s="153"/>
      <c r="K40" s="17" t="str">
        <f>IF(J40=Lists!$G$4,Lists!$B$4,IF(J40=Lists!$G$5,Lists!$B$5,IF(J40=Lists!$G$6,Lists!$B$6,IF(J40=Lists!$G$7,Lists!$B$7,IF(J40=Lists!$G$8,Lists!$B$8,IF(J40=Lists!$G$9,"pan-Can",""))))))</f>
        <v/>
      </c>
      <c r="L40" s="40" t="str">
        <f>IFERROR(ROUND(K40*G40,4),"")</f>
        <v/>
      </c>
      <c r="M40" s="38"/>
      <c r="N40" s="36" t="str">
        <f>IFERROR(ROUND(M40*K40,4),"")</f>
        <v/>
      </c>
    </row>
    <row r="41" spans="2:14" ht="15.5" x14ac:dyDescent="0.35">
      <c r="B41" s="29"/>
      <c r="C41" s="34"/>
      <c r="D41" s="31"/>
      <c r="E41" s="32"/>
      <c r="F41" s="33"/>
      <c r="G41" s="41"/>
      <c r="H41" s="15"/>
      <c r="I41" s="16"/>
      <c r="J41" s="153"/>
      <c r="K41" s="17" t="str">
        <f>IF(J41=Lists!$G$4,Lists!$B$4,IF(J41=Lists!$G$5,Lists!$B$5,IF(J41=Lists!$G$6,Lists!$B$6,IF(J41=Lists!$G$7,Lists!$B$7,IF(J41=Lists!$G$8,Lists!$B$8,IF(J41=Lists!$G$9,"pan-Can",""))))))</f>
        <v/>
      </c>
      <c r="L41" s="40" t="str">
        <f t="shared" ref="L41:L43" si="0">IFERROR(ROUND(K41*G41,4),"")</f>
        <v/>
      </c>
      <c r="M41" s="38"/>
      <c r="N41" s="37" t="str">
        <f t="shared" ref="N41:N44" si="1">IFERROR(ROUND(M41*K41,4),"")</f>
        <v/>
      </c>
    </row>
    <row r="42" spans="2:14" ht="15.5" x14ac:dyDescent="0.35">
      <c r="B42" s="29"/>
      <c r="C42" s="34"/>
      <c r="D42" s="31"/>
      <c r="E42" s="32"/>
      <c r="F42" s="33"/>
      <c r="G42" s="41"/>
      <c r="H42" s="15"/>
      <c r="I42" s="16"/>
      <c r="J42" s="153"/>
      <c r="K42" s="17" t="str">
        <f>IF(J42=Lists!$G$4,Lists!$B$4,IF(J42=Lists!$G$5,Lists!$B$5,IF(J42=Lists!$G$6,Lists!$B$6,IF(J42=Lists!$G$7,Lists!$B$7,IF(J42=Lists!$G$8,Lists!$B$8,IF(J42=Lists!$G$9,"pan-Can",""))))))</f>
        <v/>
      </c>
      <c r="L42" s="40" t="str">
        <f t="shared" si="0"/>
        <v/>
      </c>
      <c r="M42" s="38"/>
      <c r="N42" s="37" t="str">
        <f t="shared" si="1"/>
        <v/>
      </c>
    </row>
    <row r="43" spans="2:14" ht="15.5" x14ac:dyDescent="0.35">
      <c r="B43" s="29"/>
      <c r="C43" s="34"/>
      <c r="D43" s="31"/>
      <c r="E43" s="32"/>
      <c r="F43" s="33"/>
      <c r="G43" s="41"/>
      <c r="H43" s="15"/>
      <c r="I43" s="16"/>
      <c r="J43" s="153"/>
      <c r="K43" s="17" t="str">
        <f>IF(J43=Lists!$G$4,Lists!$B$4,IF(J43=Lists!$G$5,Lists!$B$5,IF(J43=Lists!$G$6,Lists!$B$6,IF(J43=Lists!$G$7,Lists!$B$7,IF(J43=Lists!$G$8,Lists!$B$8,IF(J43=Lists!$G$9,"pan-Can",""))))))</f>
        <v/>
      </c>
      <c r="L43" s="40" t="str">
        <f t="shared" si="0"/>
        <v/>
      </c>
      <c r="M43" s="38"/>
      <c r="N43" s="37" t="str">
        <f t="shared" si="1"/>
        <v/>
      </c>
    </row>
    <row r="44" spans="2:14" ht="16" thickBot="1" x14ac:dyDescent="0.4">
      <c r="B44" s="42"/>
      <c r="C44" s="43"/>
      <c r="D44" s="44"/>
      <c r="E44" s="45"/>
      <c r="F44" s="46"/>
      <c r="G44" s="47"/>
      <c r="H44" s="48"/>
      <c r="I44" s="49"/>
      <c r="J44" s="154"/>
      <c r="K44" s="199" t="str">
        <f>IF(J44=Lists!$G$4,Lists!$B$4,IF(J44=Lists!$G$5,Lists!$B$5,IF(J44=Lists!$G$6,Lists!$B$6,IF(J44=Lists!$G$7,Lists!$B$7,IF(J44=Lists!$G$8,Lists!$B$8,IF(J44=Lists!$G$9,"pan-Can",""))))))</f>
        <v/>
      </c>
      <c r="L44" s="50" t="str">
        <f t="array" ref="L44">IFERROR(_xlfn.IFNA(
INDEX(pancan_prices,MATCH($E$20&amp;IF(ISNUMBER(SEARCH(" ",C44,1)),REPLACE(C44,SEARCH(" ",C44,1),1,""),C44),pancan_mol&amp;pancan_str,0),1),(ROUND(G44*K44,4))),"")</f>
        <v/>
      </c>
      <c r="M44" s="51"/>
      <c r="N44" s="52" t="str">
        <f t="shared" si="1"/>
        <v/>
      </c>
    </row>
    <row r="45" spans="2:14" ht="15" thickBot="1" x14ac:dyDescent="0.4">
      <c r="B45" s="155"/>
      <c r="N45" s="77"/>
    </row>
    <row r="46" spans="2:14" ht="16" thickBot="1" x14ac:dyDescent="0.4">
      <c r="B46" s="136"/>
      <c r="C46" s="137"/>
      <c r="D46" s="137"/>
      <c r="E46" s="137"/>
      <c r="F46" s="137"/>
      <c r="G46" s="136" t="s">
        <v>49</v>
      </c>
      <c r="H46" s="137"/>
      <c r="I46" s="137"/>
      <c r="J46" s="137"/>
      <c r="K46" s="137"/>
      <c r="L46" s="137"/>
      <c r="M46" s="137"/>
      <c r="N46" s="138"/>
    </row>
    <row r="47" spans="2:14" ht="20.149999999999999" customHeight="1" x14ac:dyDescent="0.35">
      <c r="B47" s="156" t="s">
        <v>50</v>
      </c>
      <c r="C47" s="157"/>
      <c r="D47" s="157"/>
      <c r="E47" s="157"/>
      <c r="F47" s="157"/>
      <c r="G47" s="158"/>
      <c r="H47" s="251" t="s">
        <v>35</v>
      </c>
      <c r="I47" s="251"/>
      <c r="J47" s="251"/>
      <c r="K47" s="251"/>
      <c r="L47" s="251"/>
      <c r="M47" s="251"/>
      <c r="N47" s="252"/>
    </row>
    <row r="48" spans="2:14" ht="15.5" x14ac:dyDescent="0.35">
      <c r="B48" s="144" t="s">
        <v>51</v>
      </c>
      <c r="C48" s="260"/>
      <c r="D48" s="261"/>
      <c r="E48" s="261"/>
      <c r="F48" s="261"/>
      <c r="G48" s="262"/>
      <c r="H48" s="6"/>
      <c r="I48" s="6"/>
      <c r="J48" s="6"/>
      <c r="K48" s="6"/>
      <c r="L48" s="6"/>
      <c r="M48" s="6"/>
      <c r="N48" s="159"/>
    </row>
    <row r="49" spans="2:14" ht="15.5" x14ac:dyDescent="0.35">
      <c r="B49" s="144" t="s">
        <v>38</v>
      </c>
      <c r="C49" s="263"/>
      <c r="D49" s="264"/>
      <c r="E49" s="264"/>
      <c r="F49" s="264"/>
      <c r="G49" s="265"/>
      <c r="H49" s="6"/>
      <c r="I49" s="6"/>
      <c r="J49" s="6"/>
      <c r="K49" s="6"/>
      <c r="L49" s="6"/>
      <c r="M49" s="6"/>
      <c r="N49" s="159"/>
    </row>
    <row r="50" spans="2:14" ht="39" customHeight="1" x14ac:dyDescent="0.35">
      <c r="B50" s="160" t="s">
        <v>52</v>
      </c>
      <c r="C50" s="161"/>
      <c r="D50" s="161"/>
      <c r="E50" s="161"/>
      <c r="F50" s="253"/>
      <c r="G50" s="254"/>
      <c r="H50" s="6"/>
      <c r="I50" s="6"/>
      <c r="J50" s="6"/>
      <c r="K50" s="6"/>
      <c r="L50" s="6"/>
      <c r="M50" s="6"/>
      <c r="N50" s="159"/>
    </row>
    <row r="51" spans="2:14" ht="33" customHeight="1" x14ac:dyDescent="0.35">
      <c r="B51" s="162" t="s">
        <v>53</v>
      </c>
      <c r="C51" s="163"/>
      <c r="D51" s="163"/>
      <c r="E51" s="163"/>
      <c r="F51" s="164"/>
      <c r="G51" s="165"/>
      <c r="H51" s="6"/>
      <c r="I51" s="6"/>
      <c r="J51" s="6"/>
      <c r="K51" s="6"/>
      <c r="L51" s="6"/>
      <c r="M51" s="6"/>
      <c r="N51" s="159"/>
    </row>
    <row r="52" spans="2:14" ht="33" x14ac:dyDescent="0.35">
      <c r="B52" s="145" t="s">
        <v>39</v>
      </c>
      <c r="C52" s="120" t="s">
        <v>24</v>
      </c>
      <c r="D52" s="120" t="s">
        <v>25</v>
      </c>
      <c r="E52" s="122" t="s">
        <v>28</v>
      </c>
      <c r="F52" s="146" t="s">
        <v>54</v>
      </c>
      <c r="G52" s="166" t="s">
        <v>40</v>
      </c>
      <c r="H52" s="167" t="s">
        <v>55</v>
      </c>
      <c r="I52" s="125" t="s">
        <v>43</v>
      </c>
      <c r="J52" s="125" t="s">
        <v>44</v>
      </c>
      <c r="K52" s="149" t="s">
        <v>56</v>
      </c>
      <c r="L52" s="125" t="s">
        <v>57</v>
      </c>
      <c r="M52" s="6"/>
      <c r="N52" s="159"/>
    </row>
    <row r="53" spans="2:14" ht="15.5" x14ac:dyDescent="0.35">
      <c r="B53" s="58"/>
      <c r="C53" s="55"/>
      <c r="D53" s="56"/>
      <c r="E53" s="54"/>
      <c r="F53" s="57"/>
      <c r="G53" s="59"/>
      <c r="H53" s="60" t="str">
        <f>IFERROR(IF(ISNUMBER(L53),L53/K53,""),"")</f>
        <v/>
      </c>
      <c r="I53" s="16"/>
      <c r="J53" s="153"/>
      <c r="K53" s="61" t="str">
        <f>IF(J53=Lists!$G$4,Lists!$B$4,IF(J53=Lists!$G$5,Lists!$B$5,IF(J53=Lists!$G$6,Lists!$B$6,IF(J53=Lists!$G$7,Lists!$B$7,IF(J53=Lists!$G$8,Lists!$B$8,IF(J53=Lists!$G$9,"pan-Can",""))))))</f>
        <v/>
      </c>
      <c r="L53" s="53"/>
      <c r="M53" s="6"/>
      <c r="N53" s="159"/>
    </row>
    <row r="54" spans="2:14" ht="15.5" x14ac:dyDescent="0.35">
      <c r="B54" s="58"/>
      <c r="C54" s="55"/>
      <c r="D54" s="56"/>
      <c r="E54" s="54"/>
      <c r="F54" s="57"/>
      <c r="G54" s="59"/>
      <c r="H54" s="60" t="str">
        <f t="shared" ref="H54:H58" si="2">IF(ISNUMBER(L54),L54/K54,"")</f>
        <v/>
      </c>
      <c r="I54" s="16"/>
      <c r="J54" s="153"/>
      <c r="K54" s="61" t="str">
        <f>IF(J54=Lists!$G$4,Lists!$B$4,IF(J54=Lists!$G$5,Lists!$B$5,IF(J54=Lists!$G$6,Lists!$B$6,IF(J54=Lists!$G$7,Lists!$B$7,IF(J54=Lists!$G$8,Lists!$B$8,IF(J54=Lists!$G$9,"pan-Can",""))))))</f>
        <v/>
      </c>
      <c r="L54" s="53"/>
      <c r="M54" s="6"/>
      <c r="N54" s="159"/>
    </row>
    <row r="55" spans="2:14" ht="15.5" x14ac:dyDescent="0.35">
      <c r="B55" s="58"/>
      <c r="C55" s="55"/>
      <c r="D55" s="56"/>
      <c r="E55" s="54"/>
      <c r="F55" s="57"/>
      <c r="G55" s="59"/>
      <c r="H55" s="60" t="str">
        <f t="shared" si="2"/>
        <v/>
      </c>
      <c r="I55" s="16"/>
      <c r="J55" s="153"/>
      <c r="K55" s="61" t="str">
        <f>IF(J55=Lists!$G$4,Lists!$B$4,IF(J55=Lists!$G$5,Lists!$B$5,IF(J55=Lists!$G$6,Lists!$B$6,IF(J55=Lists!$G$7,Lists!$B$7,IF(J55=Lists!$G$8,Lists!$B$8,IF(J55=Lists!$G$9,"pan-Can",""))))))</f>
        <v/>
      </c>
      <c r="L55" s="53"/>
      <c r="M55" s="6"/>
      <c r="N55" s="159"/>
    </row>
    <row r="56" spans="2:14" ht="15.5" x14ac:dyDescent="0.35">
      <c r="B56" s="58"/>
      <c r="C56" s="55"/>
      <c r="D56" s="56"/>
      <c r="E56" s="54"/>
      <c r="F56" s="57"/>
      <c r="G56" s="59"/>
      <c r="H56" s="60" t="str">
        <f t="shared" si="2"/>
        <v/>
      </c>
      <c r="I56" s="16"/>
      <c r="J56" s="153"/>
      <c r="K56" s="61" t="str">
        <f>IF(J56=Lists!$G$4,Lists!$B$4,IF(J56=Lists!$G$5,Lists!$B$5,IF(J56=Lists!$G$6,Lists!$B$6,IF(J56=Lists!$G$7,Lists!$B$7,IF(J56=Lists!$G$8,Lists!$B$8,IF(J56=Lists!$G$9,"pan-Can",""))))))</f>
        <v/>
      </c>
      <c r="L56" s="53"/>
      <c r="M56" s="6"/>
      <c r="N56" s="159"/>
    </row>
    <row r="57" spans="2:14" ht="15.5" x14ac:dyDescent="0.35">
      <c r="B57" s="58"/>
      <c r="C57" s="55"/>
      <c r="D57" s="56"/>
      <c r="E57" s="54"/>
      <c r="F57" s="57"/>
      <c r="G57" s="59"/>
      <c r="H57" s="60" t="str">
        <f t="shared" si="2"/>
        <v/>
      </c>
      <c r="I57" s="16"/>
      <c r="J57" s="153"/>
      <c r="K57" s="61" t="str">
        <f>IF(J57=Lists!$G$4,Lists!$B$4,IF(J57=Lists!$G$5,Lists!$B$5,IF(J57=Lists!$G$6,Lists!$B$6,IF(J57=Lists!$G$7,Lists!$B$7,IF(J57=Lists!$G$8,Lists!$B$8,IF(J57=Lists!$G$9,"pan-Can",""))))))</f>
        <v/>
      </c>
      <c r="L57" s="53"/>
      <c r="M57" s="6"/>
      <c r="N57" s="159"/>
    </row>
    <row r="58" spans="2:14" ht="15.5" x14ac:dyDescent="0.35">
      <c r="B58" s="58"/>
      <c r="C58" s="55"/>
      <c r="D58" s="56"/>
      <c r="E58" s="54"/>
      <c r="F58" s="57"/>
      <c r="G58" s="59"/>
      <c r="H58" s="60" t="str">
        <f t="shared" si="2"/>
        <v/>
      </c>
      <c r="I58" s="16"/>
      <c r="J58" s="153"/>
      <c r="K58" s="61" t="str">
        <f>IF(J58=Lists!$G$4,Lists!$B$4,IF(J58=Lists!$G$5,Lists!$B$5,IF(J58=Lists!$G$6,Lists!$B$6,IF(J58=Lists!$G$7,Lists!$B$7,IF(J58=Lists!$G$8,Lists!$B$8,IF(J58=Lists!$G$9,"pan-Can",""))))))</f>
        <v/>
      </c>
      <c r="L58" s="53"/>
      <c r="M58" s="6"/>
      <c r="N58" s="159"/>
    </row>
    <row r="59" spans="2:14" ht="15" thickBot="1" x14ac:dyDescent="0.4">
      <c r="B59" s="168"/>
      <c r="C59" s="169"/>
      <c r="D59" s="169"/>
      <c r="E59" s="169"/>
      <c r="F59" s="169"/>
      <c r="G59" s="170"/>
      <c r="H59" s="171"/>
      <c r="I59" s="171"/>
      <c r="J59" s="171"/>
      <c r="K59" s="171"/>
      <c r="L59" s="171"/>
      <c r="M59" s="171"/>
      <c r="N59" s="172"/>
    </row>
    <row r="60" spans="2:14" ht="15" thickBot="1" x14ac:dyDescent="0.4"/>
    <row r="61" spans="2:14" ht="15.5" x14ac:dyDescent="0.35">
      <c r="B61" s="257" t="s">
        <v>58</v>
      </c>
      <c r="C61" s="258"/>
      <c r="D61" s="258"/>
      <c r="E61" s="258"/>
      <c r="F61" s="258"/>
      <c r="G61" s="258"/>
      <c r="H61" s="258"/>
      <c r="I61" s="258"/>
      <c r="J61" s="258"/>
      <c r="K61" s="258"/>
      <c r="L61" s="258"/>
      <c r="M61" s="258"/>
      <c r="N61" s="259"/>
    </row>
    <row r="62" spans="2:14" ht="222" customHeight="1" x14ac:dyDescent="0.35">
      <c r="B62" s="266" t="s">
        <v>250</v>
      </c>
      <c r="C62" s="267"/>
      <c r="D62" s="267"/>
      <c r="E62" s="267"/>
      <c r="F62" s="267"/>
      <c r="G62" s="267"/>
      <c r="H62" s="267"/>
      <c r="I62" s="267"/>
      <c r="J62" s="267"/>
      <c r="K62" s="267"/>
      <c r="L62" s="267"/>
      <c r="M62" s="267"/>
      <c r="N62" s="268"/>
    </row>
    <row r="63" spans="2:14" ht="15.5" x14ac:dyDescent="0.35">
      <c r="B63" s="173" t="s">
        <v>59</v>
      </c>
      <c r="C63" s="174"/>
      <c r="D63" s="175"/>
      <c r="E63" s="175"/>
      <c r="F63" s="176"/>
      <c r="G63" s="177"/>
      <c r="H63" s="177"/>
      <c r="I63" s="177"/>
      <c r="J63" s="177"/>
      <c r="K63" s="177"/>
      <c r="L63" s="177"/>
      <c r="M63" s="177"/>
      <c r="N63" s="178"/>
    </row>
    <row r="64" spans="2:14" ht="19.5" customHeight="1" x14ac:dyDescent="0.35">
      <c r="B64" s="179" t="s">
        <v>244</v>
      </c>
      <c r="C64" s="180"/>
      <c r="D64" s="180"/>
      <c r="E64" s="180"/>
      <c r="F64" s="180"/>
      <c r="G64" s="180"/>
      <c r="H64" s="180"/>
      <c r="I64" s="180"/>
      <c r="J64" s="180"/>
      <c r="K64" s="180"/>
      <c r="L64" s="180"/>
      <c r="M64" s="180"/>
      <c r="N64" s="181"/>
    </row>
    <row r="65" spans="2:20" ht="15.5" x14ac:dyDescent="0.35">
      <c r="B65" s="182" t="s">
        <v>60</v>
      </c>
      <c r="C65" s="183"/>
      <c r="D65" s="184"/>
      <c r="E65" s="184"/>
      <c r="F65" s="185"/>
      <c r="G65" s="185"/>
      <c r="H65" s="185"/>
      <c r="I65" s="185"/>
      <c r="J65" s="185"/>
      <c r="K65" s="185"/>
      <c r="L65" s="185"/>
      <c r="M65" s="185"/>
      <c r="N65" s="186"/>
    </row>
    <row r="66" spans="2:20" ht="170.5" hidden="1" customHeight="1" x14ac:dyDescent="0.35">
      <c r="B66" s="195"/>
      <c r="C66" s="196"/>
      <c r="D66" s="196"/>
      <c r="E66" s="196"/>
      <c r="F66" s="196"/>
      <c r="G66" s="196"/>
      <c r="H66" s="196"/>
      <c r="I66" s="196"/>
      <c r="J66" s="196"/>
      <c r="K66" s="196"/>
      <c r="L66" s="196"/>
      <c r="M66" s="196"/>
      <c r="N66" s="197"/>
    </row>
    <row r="67" spans="2:20" ht="164.5" customHeight="1" x14ac:dyDescent="0.35">
      <c r="B67" s="266" t="s">
        <v>251</v>
      </c>
      <c r="C67" s="267"/>
      <c r="D67" s="267"/>
      <c r="E67" s="267"/>
      <c r="F67" s="267"/>
      <c r="G67" s="267"/>
      <c r="H67" s="267"/>
      <c r="I67" s="267"/>
      <c r="J67" s="267"/>
      <c r="K67" s="267"/>
      <c r="L67" s="267"/>
      <c r="M67" s="267"/>
      <c r="N67" s="268"/>
      <c r="T67" s="198"/>
    </row>
    <row r="68" spans="2:20" ht="15.75" customHeight="1" x14ac:dyDescent="0.35">
      <c r="B68" s="182" t="s">
        <v>61</v>
      </c>
      <c r="C68" s="183"/>
      <c r="D68" s="200" t="s">
        <v>62</v>
      </c>
      <c r="E68" s="200"/>
      <c r="F68" s="185"/>
      <c r="G68" s="185"/>
      <c r="H68" s="185"/>
      <c r="I68" s="185"/>
      <c r="J68" s="185"/>
      <c r="K68" s="185"/>
      <c r="L68" s="185"/>
      <c r="M68" s="185"/>
      <c r="N68" s="186"/>
      <c r="O68" s="19"/>
    </row>
    <row r="69" spans="2:20" ht="15.75" customHeight="1" x14ac:dyDescent="0.35">
      <c r="B69" s="83"/>
      <c r="C69" s="86"/>
      <c r="D69" s="86"/>
      <c r="E69" s="86"/>
      <c r="F69" s="86"/>
      <c r="G69" s="86"/>
      <c r="H69" s="86"/>
      <c r="I69" s="86"/>
      <c r="J69" s="86"/>
      <c r="K69" s="86"/>
      <c r="L69" s="86"/>
      <c r="M69" s="86"/>
      <c r="N69" s="187"/>
      <c r="O69" s="19"/>
    </row>
    <row r="70" spans="2:20" ht="30" customHeight="1" x14ac:dyDescent="0.35">
      <c r="B70" s="85" t="s">
        <v>63</v>
      </c>
      <c r="C70" s="208"/>
      <c r="D70" s="208"/>
      <c r="E70" s="76"/>
      <c r="F70" s="76"/>
      <c r="G70" s="76"/>
      <c r="H70" s="76"/>
      <c r="I70" s="76"/>
      <c r="J70" s="209" t="s">
        <v>64</v>
      </c>
      <c r="K70" s="209"/>
      <c r="L70" s="209"/>
      <c r="M70" s="209"/>
      <c r="N70" s="210"/>
      <c r="O70" s="19"/>
    </row>
    <row r="71" spans="2:20" ht="15.5" x14ac:dyDescent="0.35">
      <c r="B71" s="83"/>
      <c r="C71" s="188" t="s">
        <v>65</v>
      </c>
      <c r="D71" s="76"/>
      <c r="E71" s="76"/>
      <c r="F71" s="76"/>
      <c r="G71" s="76"/>
      <c r="H71" s="76"/>
      <c r="I71" s="76"/>
      <c r="J71" s="203" t="s">
        <v>66</v>
      </c>
      <c r="K71" s="203"/>
      <c r="L71" s="203"/>
      <c r="M71" s="203"/>
      <c r="N71" s="204"/>
    </row>
    <row r="72" spans="2:20" ht="16" thickBot="1" x14ac:dyDescent="0.4">
      <c r="B72" s="83"/>
      <c r="C72" s="76"/>
      <c r="D72" s="189"/>
      <c r="E72" s="189"/>
      <c r="F72" s="76"/>
      <c r="G72" s="76"/>
      <c r="H72" s="76"/>
      <c r="I72" s="76"/>
      <c r="J72" s="76"/>
      <c r="K72" s="76"/>
      <c r="L72" s="76"/>
      <c r="M72" s="76"/>
      <c r="N72" s="190"/>
    </row>
    <row r="73" spans="2:20" ht="16" thickBot="1" x14ac:dyDescent="0.4">
      <c r="B73" s="205" t="s">
        <v>67</v>
      </c>
      <c r="C73" s="206"/>
      <c r="D73" s="206"/>
      <c r="E73" s="206"/>
      <c r="F73" s="206"/>
      <c r="G73" s="206"/>
      <c r="H73" s="206"/>
      <c r="I73" s="206"/>
      <c r="J73" s="206"/>
      <c r="K73" s="206"/>
      <c r="L73" s="206"/>
      <c r="M73" s="206"/>
      <c r="N73" s="207"/>
    </row>
    <row r="74" spans="2:20" ht="15.5" x14ac:dyDescent="0.35">
      <c r="B74" s="83"/>
      <c r="C74" s="84"/>
      <c r="D74" s="191"/>
      <c r="E74" s="191"/>
      <c r="F74" s="76"/>
      <c r="G74" s="76"/>
      <c r="H74" s="76"/>
      <c r="I74" s="76"/>
      <c r="J74" s="76"/>
      <c r="K74" s="76"/>
      <c r="L74" s="76"/>
      <c r="M74" s="76"/>
      <c r="N74" s="190"/>
    </row>
    <row r="75" spans="2:20" ht="15.5" x14ac:dyDescent="0.35">
      <c r="B75" s="83"/>
      <c r="C75" s="189" t="s">
        <v>68</v>
      </c>
      <c r="D75" s="201"/>
      <c r="E75" s="202"/>
      <c r="F75" s="76"/>
      <c r="G75" s="76"/>
      <c r="H75" s="76" t="s">
        <v>69</v>
      </c>
      <c r="I75" s="201"/>
      <c r="J75" s="202"/>
      <c r="K75" s="76"/>
      <c r="L75" s="76"/>
      <c r="M75" s="76"/>
      <c r="N75" s="190"/>
    </row>
    <row r="76" spans="2:20" ht="15.5" x14ac:dyDescent="0.35">
      <c r="B76" s="83"/>
      <c r="C76" s="84"/>
      <c r="D76" s="189"/>
      <c r="E76" s="189"/>
      <c r="F76" s="76"/>
      <c r="G76" s="189"/>
      <c r="H76" s="76"/>
      <c r="I76" s="76"/>
      <c r="J76" s="76"/>
      <c r="K76" s="76"/>
      <c r="L76" s="76"/>
      <c r="M76" s="76"/>
      <c r="N76" s="190"/>
    </row>
    <row r="77" spans="2:20" ht="15.5" x14ac:dyDescent="0.35">
      <c r="B77" s="83"/>
      <c r="C77" s="189" t="s">
        <v>70</v>
      </c>
      <c r="D77" s="76"/>
      <c r="E77" s="76"/>
      <c r="F77" s="76"/>
      <c r="G77" s="76"/>
      <c r="H77" s="189" t="s">
        <v>71</v>
      </c>
      <c r="I77" s="201"/>
      <c r="J77" s="202"/>
      <c r="K77" s="76"/>
      <c r="L77" s="76"/>
      <c r="M77" s="76"/>
      <c r="N77" s="190"/>
    </row>
    <row r="78" spans="2:20" ht="16" thickBot="1" x14ac:dyDescent="0.4">
      <c r="B78" s="192"/>
      <c r="C78" s="193"/>
      <c r="D78" s="193"/>
      <c r="E78" s="193"/>
      <c r="F78" s="193"/>
      <c r="G78" s="193"/>
      <c r="H78" s="193"/>
      <c r="I78" s="193"/>
      <c r="J78" s="193"/>
      <c r="K78" s="193"/>
      <c r="L78" s="193"/>
      <c r="M78" s="193"/>
      <c r="N78" s="194" t="s">
        <v>252</v>
      </c>
    </row>
  </sheetData>
  <sheetProtection algorithmName="SHA-512" hashValue="DFKXlTfZeCIX0lnh+PYK7AVXyCuGXiU/cgIeOGfsYOta6Ik1fDzKkshNMCSfkEMR8i9gCMlPIaHyUOfya3jmXg==" saltValue="DslucG8rVskH0qzeCEFTgw==" spinCount="100000" sheet="1" objects="1" selectLockedCells="1"/>
  <mergeCells count="40">
    <mergeCell ref="H47:N47"/>
    <mergeCell ref="F50:G50"/>
    <mergeCell ref="D75:E75"/>
    <mergeCell ref="B32:C32"/>
    <mergeCell ref="B61:N61"/>
    <mergeCell ref="C48:G48"/>
    <mergeCell ref="C49:G49"/>
    <mergeCell ref="B62:N62"/>
    <mergeCell ref="B67:N67"/>
    <mergeCell ref="J31:N31"/>
    <mergeCell ref="B34:F35"/>
    <mergeCell ref="C36:F36"/>
    <mergeCell ref="M36:N37"/>
    <mergeCell ref="C37:F37"/>
    <mergeCell ref="J26:N26"/>
    <mergeCell ref="J27:N27"/>
    <mergeCell ref="J28:N28"/>
    <mergeCell ref="J29:N29"/>
    <mergeCell ref="J30:N30"/>
    <mergeCell ref="D23:G23"/>
    <mergeCell ref="D24:G24"/>
    <mergeCell ref="D25:G25"/>
    <mergeCell ref="F11:G11"/>
    <mergeCell ref="E13:E15"/>
    <mergeCell ref="B17:N17"/>
    <mergeCell ref="B18:D18"/>
    <mergeCell ref="B2:N2"/>
    <mergeCell ref="D4:E4"/>
    <mergeCell ref="D5:E5"/>
    <mergeCell ref="B7:N7"/>
    <mergeCell ref="B8:L8"/>
    <mergeCell ref="H4:J4"/>
    <mergeCell ref="H5:J5"/>
    <mergeCell ref="M4:N4"/>
    <mergeCell ref="I77:J77"/>
    <mergeCell ref="J71:N71"/>
    <mergeCell ref="B73:N73"/>
    <mergeCell ref="I75:J75"/>
    <mergeCell ref="C70:D70"/>
    <mergeCell ref="J70:N70"/>
  </mergeCells>
  <dataValidations xWindow="586" yWindow="483" count="8">
    <dataValidation type="list" allowBlank="1" showInputMessage="1" showErrorMessage="1" sqref="E27:E32" xr:uid="{00000000-0002-0000-0000-000000000000}">
      <formula1>hc_dbase</formula1>
    </dataValidation>
    <dataValidation type="list" allowBlank="1" showInputMessage="1" showErrorMessage="1" sqref="H27:H32" xr:uid="{00000000-0002-0000-0000-000001000000}">
      <formula1>LIST_CONF</formula1>
    </dataValidation>
    <dataValidation type="list" allowBlank="1" showInputMessage="1" showErrorMessage="1" sqref="C19 I27:I32" xr:uid="{00000000-0002-0000-0000-000002000000}">
      <formula1>Not_assess</formula1>
    </dataValidation>
    <dataValidation type="list" allowBlank="1" showInputMessage="1" showErrorMessage="1" sqref="I39:I44 I53:I58" xr:uid="{00000000-0002-0000-0000-000004000000}">
      <formula1>Competitors</formula1>
    </dataValidation>
    <dataValidation allowBlank="1" showErrorMessage="1" sqref="D38" xr:uid="{00000000-0002-0000-0000-000005000000}"/>
    <dataValidation allowBlank="1" showErrorMessage="1" prompt="Please use the following format:_x000a_XXmg  (ex:10mg)" sqref="D39:D44" xr:uid="{00000000-0002-0000-0000-000006000000}"/>
    <dataValidation showInputMessage="1" sqref="E13 D14" xr:uid="{00000000-0002-0000-0000-000007000000}"/>
    <dataValidation type="list" allowBlank="1" showInputMessage="1" showErrorMessage="1" sqref="F50:G50" xr:uid="{C990F4B2-2B5D-4672-AB37-E6CA25B2C87D}">
      <formula1>MFR_STOCK</formula1>
    </dataValidation>
  </dataValidations>
  <hyperlinks>
    <hyperlink ref="J71" r:id="rId1" xr:uid="{00000000-0004-0000-0000-000000000000}"/>
    <hyperlink ref="J71:N71" r:id="rId2" display="generics@pcpacorp.ca" xr:uid="{F067FFAC-2443-4C01-8CB5-10C3F09DFA3F}"/>
    <hyperlink ref="D68" r:id="rId3" xr:uid="{5F6ABCE4-40EC-4301-B144-2F08A244427B}"/>
  </hyperlinks>
  <printOptions verticalCentered="1"/>
  <pageMargins left="0" right="0" top="0" bottom="0" header="0" footer="0"/>
  <pageSetup scale="60" fitToHeight="0" orientation="landscape" r:id="rId4"/>
  <headerFooter>
    <oddFooter>&amp;LMarket Exit Tiered Pricing Framework Form 
&amp;RMarket Exit
Page &amp;P of &amp;N</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5146" r:id="rId7" name="Check Box 26">
              <controlPr defaultSize="0" autoFill="0" autoLine="0" autoPict="0" altText="Yes, pricing is compliant with the framework">
                <anchor moveWithCells="1">
                  <from>
                    <xdr:col>4</xdr:col>
                    <xdr:colOff>1143000</xdr:colOff>
                    <xdr:row>75</xdr:row>
                    <xdr:rowOff>12700</xdr:rowOff>
                  </from>
                  <to>
                    <xdr:col>5</xdr:col>
                    <xdr:colOff>25400</xdr:colOff>
                    <xdr:row>78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86" yWindow="483" count="3">
        <x14:dataValidation type="list" allowBlank="1" showInputMessage="1" showErrorMessage="1" xr:uid="{00000000-0002-0000-0000-000008000000}">
          <x14:formula1>
            <xm:f>Lists!$B$12:$B$14</xm:f>
          </x14:formula1>
          <xm:sqref>H39:H44</xm:sqref>
        </x14:dataValidation>
        <x14:dataValidation type="list" allowBlank="1" showInputMessage="1" showErrorMessage="1" xr:uid="{00000000-0002-0000-0000-000009000000}">
          <x14:formula1>
            <xm:f>Lists!$G$4:$G$8</xm:f>
          </x14:formula1>
          <xm:sqref>J39:J44 J53:J58</xm:sqref>
        </x14:dataValidation>
        <x14:dataValidation type="list" allowBlank="1" showInputMessage="1" showErrorMessage="1" xr:uid="{00000000-0002-0000-0000-00000B000000}">
          <x14:formula1>
            <xm:f>Lists!$B$35:$B$48</xm:f>
          </x14:formula1>
          <xm:sqref>C12 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H88"/>
  <sheetViews>
    <sheetView showGridLines="0" workbookViewId="0">
      <selection activeCell="D3" sqref="D3:E3"/>
    </sheetView>
  </sheetViews>
  <sheetFormatPr defaultColWidth="0" defaultRowHeight="14.5" x14ac:dyDescent="0.35"/>
  <cols>
    <col min="1" max="1" width="3.36328125" customWidth="1"/>
    <col min="2" max="2" width="17" style="2" customWidth="1"/>
    <col min="3" max="5" width="14.36328125" style="2" customWidth="1"/>
    <col min="6" max="6" width="16.81640625" customWidth="1"/>
    <col min="7" max="7" width="27.1796875" customWidth="1"/>
    <col min="8" max="8" width="9.1796875" customWidth="1"/>
    <col min="9" max="16384" width="9.1796875" hidden="1"/>
  </cols>
  <sheetData>
    <row r="2" spans="2:7" x14ac:dyDescent="0.35">
      <c r="B2" s="3" t="s">
        <v>72</v>
      </c>
      <c r="C2" s="1"/>
      <c r="D2" s="1"/>
      <c r="E2" s="1"/>
      <c r="F2" s="1"/>
      <c r="G2" s="6"/>
    </row>
    <row r="3" spans="2:7" x14ac:dyDescent="0.35">
      <c r="B3" s="62" t="s">
        <v>73</v>
      </c>
      <c r="C3" s="62" t="s">
        <v>74</v>
      </c>
      <c r="D3" s="62" t="s">
        <v>75</v>
      </c>
      <c r="E3" s="62" t="s">
        <v>76</v>
      </c>
      <c r="F3" s="62" t="s">
        <v>77</v>
      </c>
      <c r="G3" s="63" t="s">
        <v>78</v>
      </c>
    </row>
    <row r="4" spans="2:7" x14ac:dyDescent="0.35">
      <c r="B4" s="64">
        <v>0.85</v>
      </c>
      <c r="C4" s="65" t="s">
        <v>79</v>
      </c>
      <c r="D4" s="65" t="s">
        <v>80</v>
      </c>
      <c r="E4" s="65" t="s">
        <v>79</v>
      </c>
      <c r="F4" s="65" t="s">
        <v>80</v>
      </c>
      <c r="G4" s="65" t="s">
        <v>81</v>
      </c>
    </row>
    <row r="5" spans="2:7" x14ac:dyDescent="0.35">
      <c r="B5" s="66">
        <v>0.75</v>
      </c>
      <c r="C5" s="65" t="s">
        <v>82</v>
      </c>
      <c r="D5" s="65" t="s">
        <v>83</v>
      </c>
      <c r="E5" s="65">
        <v>1</v>
      </c>
      <c r="F5" s="65" t="s">
        <v>83</v>
      </c>
      <c r="G5" s="65" t="s">
        <v>84</v>
      </c>
    </row>
    <row r="6" spans="2:7" x14ac:dyDescent="0.35">
      <c r="B6" s="66">
        <v>0.5</v>
      </c>
      <c r="C6" s="65" t="s">
        <v>85</v>
      </c>
      <c r="D6" s="4"/>
      <c r="E6" s="65">
        <v>2</v>
      </c>
      <c r="F6" s="65" t="s">
        <v>86</v>
      </c>
      <c r="G6" s="65">
        <v>2</v>
      </c>
    </row>
    <row r="7" spans="2:7" x14ac:dyDescent="0.35">
      <c r="B7" s="66">
        <v>0.35</v>
      </c>
      <c r="C7" s="4"/>
      <c r="D7" s="4"/>
      <c r="E7" s="69" t="s">
        <v>87</v>
      </c>
      <c r="F7" s="4"/>
      <c r="G7" s="65" t="s">
        <v>88</v>
      </c>
    </row>
    <row r="8" spans="2:7" x14ac:dyDescent="0.35">
      <c r="B8" s="67">
        <v>0.25</v>
      </c>
      <c r="C8" s="4"/>
      <c r="D8" s="4"/>
      <c r="E8" s="69" t="s">
        <v>89</v>
      </c>
      <c r="F8" s="4"/>
      <c r="G8" s="65" t="s">
        <v>90</v>
      </c>
    </row>
    <row r="9" spans="2:7" x14ac:dyDescent="0.35">
      <c r="B9" s="67" t="s">
        <v>79</v>
      </c>
      <c r="C9" s="5"/>
      <c r="D9" s="5"/>
      <c r="E9" s="5"/>
      <c r="F9" s="5"/>
      <c r="G9" s="68" t="s">
        <v>91</v>
      </c>
    </row>
    <row r="11" spans="2:7" x14ac:dyDescent="0.35">
      <c r="B11" s="7" t="s">
        <v>92</v>
      </c>
    </row>
    <row r="12" spans="2:7" x14ac:dyDescent="0.35">
      <c r="B12" s="2" t="s">
        <v>93</v>
      </c>
      <c r="D12" s="2" t="s">
        <v>94</v>
      </c>
      <c r="G12" t="s">
        <v>95</v>
      </c>
    </row>
    <row r="13" spans="2:7" x14ac:dyDescent="0.35">
      <c r="B13" s="2" t="s">
        <v>96</v>
      </c>
      <c r="D13" s="2" t="s">
        <v>97</v>
      </c>
      <c r="G13" t="s">
        <v>80</v>
      </c>
    </row>
    <row r="14" spans="2:7" x14ac:dyDescent="0.35">
      <c r="B14" s="2" t="s">
        <v>98</v>
      </c>
      <c r="D14" s="2" t="s">
        <v>99</v>
      </c>
      <c r="G14" t="s">
        <v>83</v>
      </c>
    </row>
    <row r="15" spans="2:7" x14ac:dyDescent="0.35">
      <c r="D15" s="2" t="s">
        <v>100</v>
      </c>
    </row>
    <row r="17" spans="2:7" x14ac:dyDescent="0.35">
      <c r="B17" s="7">
        <v>2014</v>
      </c>
    </row>
    <row r="18" spans="2:7" x14ac:dyDescent="0.35">
      <c r="B18" s="2" t="s">
        <v>80</v>
      </c>
      <c r="D18" s="2" t="s">
        <v>101</v>
      </c>
      <c r="G18" s="12" t="s">
        <v>102</v>
      </c>
    </row>
    <row r="19" spans="2:7" x14ac:dyDescent="0.35">
      <c r="B19" s="2" t="s">
        <v>83</v>
      </c>
      <c r="D19" s="2" t="s">
        <v>80</v>
      </c>
      <c r="G19" s="72" t="s">
        <v>248</v>
      </c>
    </row>
    <row r="20" spans="2:7" x14ac:dyDescent="0.35">
      <c r="B20" s="2" t="s">
        <v>17</v>
      </c>
      <c r="D20" s="2" t="s">
        <v>83</v>
      </c>
      <c r="G20" s="10" t="str" cm="1">
        <f t="array" ref="G20:G85">_xlfn.UNIQUE(PROPER(pancan_mol))</f>
        <v>Alendronate Sodium</v>
      </c>
    </row>
    <row r="21" spans="2:7" x14ac:dyDescent="0.35">
      <c r="D21" s="2" t="s">
        <v>105</v>
      </c>
      <c r="G21" s="10" t="str">
        <v>Almotriptan Malate</v>
      </c>
    </row>
    <row r="22" spans="2:7" x14ac:dyDescent="0.35">
      <c r="G22" s="10" t="str">
        <v>Amiodarone</v>
      </c>
    </row>
    <row r="23" spans="2:7" x14ac:dyDescent="0.35">
      <c r="G23" s="10" t="str">
        <v>Amlodipine Besylate</v>
      </c>
    </row>
    <row r="24" spans="2:7" x14ac:dyDescent="0.35">
      <c r="C24"/>
      <c r="D24" s="2" t="s">
        <v>109</v>
      </c>
      <c r="E24"/>
      <c r="G24" s="10" t="str">
        <v>Anastrozole</v>
      </c>
    </row>
    <row r="25" spans="2:7" x14ac:dyDescent="0.35">
      <c r="C25"/>
      <c r="D25" s="2" t="s">
        <v>111</v>
      </c>
      <c r="E25"/>
      <c r="G25" s="10" t="str">
        <v>Atenolol</v>
      </c>
    </row>
    <row r="26" spans="2:7" x14ac:dyDescent="0.35">
      <c r="C26"/>
      <c r="D26" s="2" t="s">
        <v>113</v>
      </c>
      <c r="E26"/>
      <c r="G26" s="10" t="str">
        <v>Atomoxetine Hcl</v>
      </c>
    </row>
    <row r="27" spans="2:7" x14ac:dyDescent="0.35">
      <c r="D27" s="2" t="s">
        <v>115</v>
      </c>
      <c r="G27" s="10" t="str">
        <v>Atorvastatin Calcium</v>
      </c>
    </row>
    <row r="28" spans="2:7" x14ac:dyDescent="0.35">
      <c r="D28" s="2" t="s">
        <v>117</v>
      </c>
      <c r="G28" s="10" t="str">
        <v>Azithromycin</v>
      </c>
    </row>
    <row r="29" spans="2:7" x14ac:dyDescent="0.35">
      <c r="G29" s="10" t="str">
        <v>Bicalutamide</v>
      </c>
    </row>
    <row r="30" spans="2:7" x14ac:dyDescent="0.35">
      <c r="G30" s="10" t="str">
        <v>Bisoprolol Fumarate</v>
      </c>
    </row>
    <row r="31" spans="2:7" x14ac:dyDescent="0.35">
      <c r="G31" s="10" t="str">
        <v>Candesartan Cilexetil</v>
      </c>
    </row>
    <row r="32" spans="2:7" x14ac:dyDescent="0.35">
      <c r="G32" s="10" t="str">
        <v>Candesartan Cilexetil/Hctz</v>
      </c>
    </row>
    <row r="33" spans="2:7" x14ac:dyDescent="0.35">
      <c r="G33" s="10" t="str">
        <v>Carvedilol</v>
      </c>
    </row>
    <row r="34" spans="2:7" x14ac:dyDescent="0.35">
      <c r="B34" s="70" t="s">
        <v>124</v>
      </c>
      <c r="G34" s="10" t="str">
        <v>Celecoxib</v>
      </c>
    </row>
    <row r="35" spans="2:7" x14ac:dyDescent="0.35">
      <c r="B35" s="8" t="s">
        <v>128</v>
      </c>
      <c r="G35" s="10" t="str">
        <v>Ciprofloxacin</v>
      </c>
    </row>
    <row r="36" spans="2:7" x14ac:dyDescent="0.35">
      <c r="B36" s="8" t="s">
        <v>132</v>
      </c>
      <c r="G36" s="10" t="str">
        <v>Citalopram</v>
      </c>
    </row>
    <row r="37" spans="2:7" x14ac:dyDescent="0.35">
      <c r="B37" s="8" t="s">
        <v>134</v>
      </c>
      <c r="G37" s="10" t="str">
        <v>Clonazepam</v>
      </c>
    </row>
    <row r="38" spans="2:7" x14ac:dyDescent="0.35">
      <c r="B38" s="8" t="s">
        <v>138</v>
      </c>
      <c r="G38" s="10" t="str">
        <v>Clopidogrel Bisulfate</v>
      </c>
    </row>
    <row r="39" spans="2:7" x14ac:dyDescent="0.35">
      <c r="B39" s="8" t="s">
        <v>142</v>
      </c>
      <c r="G39" s="10" t="str">
        <v>Cyclobenzaprine Hcl</v>
      </c>
    </row>
    <row r="40" spans="2:7" x14ac:dyDescent="0.35">
      <c r="B40" s="8" t="s">
        <v>136</v>
      </c>
      <c r="G40" s="10" t="str">
        <v>Domperidone Maleate</v>
      </c>
    </row>
    <row r="41" spans="2:7" x14ac:dyDescent="0.35">
      <c r="B41" s="8" t="s">
        <v>246</v>
      </c>
      <c r="G41" s="10" t="str">
        <v>Donepezil Hcl</v>
      </c>
    </row>
    <row r="42" spans="2:7" x14ac:dyDescent="0.35">
      <c r="B42" s="8" t="s">
        <v>245</v>
      </c>
      <c r="G42" s="10" t="str">
        <v>Dutasteride</v>
      </c>
    </row>
    <row r="43" spans="2:7" x14ac:dyDescent="0.35">
      <c r="B43" s="8" t="s">
        <v>126</v>
      </c>
      <c r="G43" s="10" t="str">
        <v>Eletriptan Hydrobromide</v>
      </c>
    </row>
    <row r="44" spans="2:7" x14ac:dyDescent="0.35">
      <c r="B44" s="8" t="s">
        <v>140</v>
      </c>
      <c r="G44" s="10" t="str">
        <v>Escitalopram</v>
      </c>
    </row>
    <row r="45" spans="2:7" x14ac:dyDescent="0.35">
      <c r="B45" s="8" t="s">
        <v>146</v>
      </c>
      <c r="G45" s="10" t="str">
        <v>Ezetimibe</v>
      </c>
    </row>
    <row r="46" spans="2:7" x14ac:dyDescent="0.35">
      <c r="B46" s="8" t="s">
        <v>130</v>
      </c>
      <c r="G46" s="10" t="str">
        <v>Finasteride</v>
      </c>
    </row>
    <row r="47" spans="2:7" x14ac:dyDescent="0.35">
      <c r="B47" s="8" t="s">
        <v>144</v>
      </c>
      <c r="G47" s="10" t="str">
        <v>Fluoxetine</v>
      </c>
    </row>
    <row r="48" spans="2:7" x14ac:dyDescent="0.35">
      <c r="B48" s="2" t="s">
        <v>12</v>
      </c>
      <c r="G48" s="10" t="str">
        <v>Gabapentin</v>
      </c>
    </row>
    <row r="49" spans="2:7" x14ac:dyDescent="0.35">
      <c r="B49" s="2" t="s">
        <v>89</v>
      </c>
      <c r="G49" s="10" t="str">
        <v>Imatinib</v>
      </c>
    </row>
    <row r="50" spans="2:7" x14ac:dyDescent="0.35">
      <c r="G50" s="10" t="str">
        <v>Irbesartan</v>
      </c>
    </row>
    <row r="51" spans="2:7" x14ac:dyDescent="0.35">
      <c r="G51" s="10" t="str">
        <v>Irbesartan/Hctz</v>
      </c>
    </row>
    <row r="52" spans="2:7" x14ac:dyDescent="0.35">
      <c r="G52" s="10" t="str">
        <v>Lamotrigine</v>
      </c>
    </row>
    <row r="53" spans="2:7" x14ac:dyDescent="0.35">
      <c r="G53" s="10" t="str">
        <v>Levetiracetam</v>
      </c>
    </row>
    <row r="54" spans="2:7" x14ac:dyDescent="0.35">
      <c r="G54" s="10" t="str">
        <v>Memantine Hcl</v>
      </c>
    </row>
    <row r="55" spans="2:7" x14ac:dyDescent="0.35">
      <c r="G55" s="10" t="str">
        <v>Metformin Hcl</v>
      </c>
    </row>
    <row r="56" spans="2:7" x14ac:dyDescent="0.35">
      <c r="G56" s="10" t="str">
        <v>Montelukast Sodium</v>
      </c>
    </row>
    <row r="57" spans="2:7" x14ac:dyDescent="0.35">
      <c r="G57" s="10" t="str">
        <v>Mycophenolate Mofetil</v>
      </c>
    </row>
    <row r="58" spans="2:7" x14ac:dyDescent="0.35">
      <c r="G58" s="10" t="str">
        <v>Olanzapine</v>
      </c>
    </row>
    <row r="59" spans="2:7" x14ac:dyDescent="0.35">
      <c r="G59" s="10" t="str">
        <v>Olanzapine Odt</v>
      </c>
    </row>
    <row r="60" spans="2:7" x14ac:dyDescent="0.35">
      <c r="G60" s="10" t="str">
        <v>Omeprazole</v>
      </c>
    </row>
    <row r="61" spans="2:7" x14ac:dyDescent="0.35">
      <c r="G61" s="10" t="str">
        <v>Pantoprazole Sodium</v>
      </c>
    </row>
    <row r="62" spans="2:7" x14ac:dyDescent="0.35">
      <c r="G62" s="10" t="str">
        <v>Paroxetine Hcl</v>
      </c>
    </row>
    <row r="63" spans="2:7" x14ac:dyDescent="0.35">
      <c r="G63" s="10" t="str">
        <v>Pramipexole Dihydrochloride</v>
      </c>
    </row>
    <row r="64" spans="2:7" x14ac:dyDescent="0.35">
      <c r="G64" s="10" t="str">
        <v>Pravastatin</v>
      </c>
    </row>
    <row r="65" spans="7:7" x14ac:dyDescent="0.35">
      <c r="G65" s="10" t="str">
        <v>Pregabalin</v>
      </c>
    </row>
    <row r="66" spans="7:7" x14ac:dyDescent="0.35">
      <c r="G66" s="10" t="str">
        <v>Quetiapine</v>
      </c>
    </row>
    <row r="67" spans="7:7" x14ac:dyDescent="0.35">
      <c r="G67" s="10" t="str">
        <v>Rabeprazole Sodium</v>
      </c>
    </row>
    <row r="68" spans="7:7" x14ac:dyDescent="0.35">
      <c r="G68" s="10" t="str">
        <v>Ramipril</v>
      </c>
    </row>
    <row r="69" spans="7:7" x14ac:dyDescent="0.35">
      <c r="G69" s="10" t="str">
        <v>Ranitidine</v>
      </c>
    </row>
    <row r="70" spans="7:7" x14ac:dyDescent="0.35">
      <c r="G70" s="10" t="str">
        <v>Risedronate Sodium</v>
      </c>
    </row>
    <row r="71" spans="7:7" x14ac:dyDescent="0.35">
      <c r="G71" s="10" t="str">
        <v>Risperidone</v>
      </c>
    </row>
    <row r="72" spans="7:7" x14ac:dyDescent="0.35">
      <c r="G72" s="10" t="str">
        <v>Rosuvastatin</v>
      </c>
    </row>
    <row r="73" spans="7:7" x14ac:dyDescent="0.35">
      <c r="G73" s="10" t="str">
        <v>Sertraline Hcl</v>
      </c>
    </row>
    <row r="74" spans="7:7" x14ac:dyDescent="0.35">
      <c r="G74" s="10" t="str">
        <v>Simvastatin</v>
      </c>
    </row>
    <row r="75" spans="7:7" x14ac:dyDescent="0.35">
      <c r="G75" s="10" t="str">
        <v>Solifenacin Succinate</v>
      </c>
    </row>
    <row r="76" spans="7:7" x14ac:dyDescent="0.35">
      <c r="G76" s="10" t="str">
        <v>Sumatriptan Df</v>
      </c>
    </row>
    <row r="77" spans="7:7" x14ac:dyDescent="0.35">
      <c r="G77" s="10" t="str">
        <v>Telmisartan</v>
      </c>
    </row>
    <row r="78" spans="7:7" x14ac:dyDescent="0.35">
      <c r="G78" s="10" t="str">
        <v>Telmisartan Hctz</v>
      </c>
    </row>
    <row r="79" spans="7:7" x14ac:dyDescent="0.35">
      <c r="G79" s="10" t="str">
        <v>Terbinafine Hcl</v>
      </c>
    </row>
    <row r="80" spans="7:7" x14ac:dyDescent="0.35">
      <c r="G80" s="10" t="str">
        <v>Topiramate</v>
      </c>
    </row>
    <row r="81" spans="7:7" x14ac:dyDescent="0.35">
      <c r="G81" s="10" t="str">
        <v>Valacyclovir</v>
      </c>
    </row>
    <row r="82" spans="7:7" x14ac:dyDescent="0.35">
      <c r="G82" s="10" t="str">
        <v>Valsartan</v>
      </c>
    </row>
    <row r="83" spans="7:7" x14ac:dyDescent="0.35">
      <c r="G83" s="10" t="str">
        <v>Valsartan/Hctz</v>
      </c>
    </row>
    <row r="84" spans="7:7" x14ac:dyDescent="0.35">
      <c r="G84" s="10" t="str">
        <v>Venlafaxine Hcl</v>
      </c>
    </row>
    <row r="85" spans="7:7" x14ac:dyDescent="0.35">
      <c r="G85" s="10" t="str">
        <v>Zopiclone</v>
      </c>
    </row>
    <row r="86" spans="7:7" x14ac:dyDescent="0.35">
      <c r="G86" s="13"/>
    </row>
    <row r="87" spans="7:7" x14ac:dyDescent="0.35">
      <c r="G87" s="73"/>
    </row>
    <row r="88" spans="7:7" x14ac:dyDescent="0.35">
      <c r="G88" s="73"/>
    </row>
  </sheetData>
  <sortState xmlns:xlrd2="http://schemas.microsoft.com/office/spreadsheetml/2017/richdata2" ref="B35:B47">
    <sortCondition ref="B35:B47"/>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C172"/>
  <sheetViews>
    <sheetView workbookViewId="0">
      <selection activeCell="B5" sqref="B5"/>
    </sheetView>
  </sheetViews>
  <sheetFormatPr defaultRowHeight="14.5" x14ac:dyDescent="0.35"/>
  <cols>
    <col min="1" max="1" width="47" customWidth="1"/>
    <col min="2" max="2" width="20" customWidth="1"/>
    <col min="3" max="3" width="18.1796875" customWidth="1"/>
  </cols>
  <sheetData>
    <row r="2" spans="1:3" ht="15.5" x14ac:dyDescent="0.35">
      <c r="A2" s="9" t="s">
        <v>186</v>
      </c>
      <c r="B2" s="9" t="s">
        <v>25</v>
      </c>
      <c r="C2" s="9" t="s">
        <v>187</v>
      </c>
    </row>
    <row r="3" spans="1:3" ht="15.5" x14ac:dyDescent="0.35">
      <c r="A3" s="11" t="s">
        <v>188</v>
      </c>
      <c r="B3" s="11"/>
      <c r="C3" s="11" t="s">
        <v>188</v>
      </c>
    </row>
    <row r="4" spans="1:3" x14ac:dyDescent="0.35">
      <c r="A4" s="10" t="s">
        <v>103</v>
      </c>
      <c r="B4" s="10" t="s">
        <v>189</v>
      </c>
      <c r="C4" s="71">
        <v>1.7804</v>
      </c>
    </row>
    <row r="5" spans="1:3" x14ac:dyDescent="0.35">
      <c r="A5" s="10" t="s">
        <v>104</v>
      </c>
      <c r="B5" s="10" t="s">
        <v>247</v>
      </c>
      <c r="C5" s="71">
        <v>2.3477999999999999</v>
      </c>
    </row>
    <row r="6" spans="1:3" x14ac:dyDescent="0.35">
      <c r="A6" s="10" t="s">
        <v>106</v>
      </c>
      <c r="B6" s="10" t="s">
        <v>191</v>
      </c>
      <c r="C6" s="71">
        <v>0.37059999999999998</v>
      </c>
    </row>
    <row r="7" spans="1:3" x14ac:dyDescent="0.35">
      <c r="A7" s="10" t="s">
        <v>107</v>
      </c>
      <c r="B7" s="10" t="s">
        <v>190</v>
      </c>
      <c r="C7" s="71">
        <v>7.6700000000000004E-2</v>
      </c>
    </row>
    <row r="8" spans="1:3" x14ac:dyDescent="0.35">
      <c r="A8" s="10" t="s">
        <v>107</v>
      </c>
      <c r="B8" s="10" t="s">
        <v>192</v>
      </c>
      <c r="C8" s="71">
        <v>0.1343</v>
      </c>
    </row>
    <row r="9" spans="1:3" x14ac:dyDescent="0.35">
      <c r="A9" s="10" t="s">
        <v>107</v>
      </c>
      <c r="B9" s="10" t="s">
        <v>193</v>
      </c>
      <c r="C9" s="71">
        <v>0.1993</v>
      </c>
    </row>
    <row r="10" spans="1:3" x14ac:dyDescent="0.35">
      <c r="A10" s="10" t="s">
        <v>108</v>
      </c>
      <c r="B10" s="10" t="s">
        <v>194</v>
      </c>
      <c r="C10" s="71">
        <v>0.95220000000000005</v>
      </c>
    </row>
    <row r="11" spans="1:3" x14ac:dyDescent="0.35">
      <c r="A11" s="10" t="s">
        <v>110</v>
      </c>
      <c r="B11" s="10" t="s">
        <v>195</v>
      </c>
      <c r="C11" s="71">
        <v>4.41E-2</v>
      </c>
    </row>
    <row r="12" spans="1:3" x14ac:dyDescent="0.35">
      <c r="A12" s="10" t="s">
        <v>110</v>
      </c>
      <c r="B12" s="10" t="s">
        <v>196</v>
      </c>
      <c r="C12" s="71">
        <v>9.3799999999999994E-2</v>
      </c>
    </row>
    <row r="13" spans="1:3" x14ac:dyDescent="0.35">
      <c r="A13" s="10" t="s">
        <v>110</v>
      </c>
      <c r="B13" s="10" t="s">
        <v>197</v>
      </c>
      <c r="C13" s="71">
        <v>0.15429999999999999</v>
      </c>
    </row>
    <row r="14" spans="1:3" x14ac:dyDescent="0.35">
      <c r="A14" s="10" t="s">
        <v>112</v>
      </c>
      <c r="B14" s="10" t="s">
        <v>193</v>
      </c>
      <c r="C14" s="71">
        <v>0.51060000000000005</v>
      </c>
    </row>
    <row r="15" spans="1:3" x14ac:dyDescent="0.35">
      <c r="A15" s="10" t="s">
        <v>112</v>
      </c>
      <c r="B15" s="10" t="s">
        <v>198</v>
      </c>
      <c r="C15" s="71">
        <v>0.57479999999999998</v>
      </c>
    </row>
    <row r="16" spans="1:3" x14ac:dyDescent="0.35">
      <c r="A16" s="10" t="s">
        <v>112</v>
      </c>
      <c r="B16" s="10" t="s">
        <v>195</v>
      </c>
      <c r="C16" s="71">
        <v>0.64200000000000002</v>
      </c>
    </row>
    <row r="17" spans="1:3" x14ac:dyDescent="0.35">
      <c r="A17" s="10" t="s">
        <v>112</v>
      </c>
      <c r="B17" s="10" t="s">
        <v>199</v>
      </c>
      <c r="C17" s="71">
        <v>0.7369</v>
      </c>
    </row>
    <row r="18" spans="1:3" x14ac:dyDescent="0.35">
      <c r="A18" s="10" t="s">
        <v>112</v>
      </c>
      <c r="B18" s="10" t="s">
        <v>200</v>
      </c>
      <c r="C18" s="71">
        <v>0.80920000000000003</v>
      </c>
    </row>
    <row r="19" spans="1:3" x14ac:dyDescent="0.35">
      <c r="A19" s="10" t="s">
        <v>114</v>
      </c>
      <c r="B19" s="10" t="s">
        <v>193</v>
      </c>
      <c r="C19" s="71">
        <v>0.17430000000000001</v>
      </c>
    </row>
    <row r="20" spans="1:3" x14ac:dyDescent="0.35">
      <c r="A20" s="10" t="s">
        <v>114</v>
      </c>
      <c r="B20" s="10" t="s">
        <v>201</v>
      </c>
      <c r="C20" s="71">
        <v>0.21790000000000001</v>
      </c>
    </row>
    <row r="21" spans="1:3" x14ac:dyDescent="0.35">
      <c r="A21" s="10" t="s">
        <v>114</v>
      </c>
      <c r="B21" s="10" t="s">
        <v>199</v>
      </c>
      <c r="C21" s="71">
        <v>0.23419999999999999</v>
      </c>
    </row>
    <row r="22" spans="1:3" x14ac:dyDescent="0.35">
      <c r="A22" s="10" t="s">
        <v>114</v>
      </c>
      <c r="B22" s="10" t="s">
        <v>202</v>
      </c>
      <c r="C22" s="71">
        <v>0.23419999999999999</v>
      </c>
    </row>
    <row r="23" spans="1:3" x14ac:dyDescent="0.35">
      <c r="A23" s="10" t="s">
        <v>116</v>
      </c>
      <c r="B23" s="10" t="s">
        <v>203</v>
      </c>
      <c r="C23" s="71">
        <v>0.94099999999999995</v>
      </c>
    </row>
    <row r="24" spans="1:3" x14ac:dyDescent="0.35">
      <c r="A24" s="10" t="s">
        <v>118</v>
      </c>
      <c r="B24" s="10" t="s">
        <v>196</v>
      </c>
      <c r="C24" s="71">
        <v>1.2689999999999999</v>
      </c>
    </row>
    <row r="25" spans="1:3" x14ac:dyDescent="0.35">
      <c r="A25" s="10" t="s">
        <v>119</v>
      </c>
      <c r="B25" s="10" t="s">
        <v>192</v>
      </c>
      <c r="C25" s="71">
        <v>6.0600000000000001E-2</v>
      </c>
    </row>
    <row r="26" spans="1:3" x14ac:dyDescent="0.35">
      <c r="A26" s="10" t="s">
        <v>119</v>
      </c>
      <c r="B26" s="10" t="s">
        <v>193</v>
      </c>
      <c r="C26" s="71">
        <v>8.8499999999999995E-2</v>
      </c>
    </row>
    <row r="27" spans="1:3" x14ac:dyDescent="0.35">
      <c r="A27" s="10" t="s">
        <v>120</v>
      </c>
      <c r="B27" s="10" t="s">
        <v>204</v>
      </c>
      <c r="C27" s="71">
        <v>0.2281</v>
      </c>
    </row>
    <row r="28" spans="1:3" x14ac:dyDescent="0.35">
      <c r="A28" s="10" t="s">
        <v>120</v>
      </c>
      <c r="B28" s="10" t="s">
        <v>205</v>
      </c>
      <c r="C28" s="71">
        <v>0.2281</v>
      </c>
    </row>
    <row r="29" spans="1:3" x14ac:dyDescent="0.35">
      <c r="A29" s="10" t="s">
        <v>120</v>
      </c>
      <c r="B29" s="10" t="s">
        <v>206</v>
      </c>
      <c r="C29" s="71">
        <v>0.2281</v>
      </c>
    </row>
    <row r="30" spans="1:3" x14ac:dyDescent="0.35">
      <c r="A30" s="10" t="s">
        <v>121</v>
      </c>
      <c r="B30" s="10" t="s">
        <v>207</v>
      </c>
      <c r="C30" s="71">
        <v>0.21560000000000001</v>
      </c>
    </row>
    <row r="31" spans="1:3" x14ac:dyDescent="0.35">
      <c r="A31" s="10" t="s">
        <v>121</v>
      </c>
      <c r="B31" s="10" t="s">
        <v>208</v>
      </c>
      <c r="C31" s="71">
        <v>0.21560000000000001</v>
      </c>
    </row>
    <row r="32" spans="1:3" x14ac:dyDescent="0.35">
      <c r="A32" s="10" t="s">
        <v>122</v>
      </c>
      <c r="B32" s="10" t="s">
        <v>209</v>
      </c>
      <c r="C32" s="71">
        <v>0.20599999999999999</v>
      </c>
    </row>
    <row r="33" spans="1:3" x14ac:dyDescent="0.35">
      <c r="A33" s="10" t="s">
        <v>122</v>
      </c>
      <c r="B33" s="10" t="s">
        <v>210</v>
      </c>
      <c r="C33" s="71">
        <v>0.20599999999999999</v>
      </c>
    </row>
    <row r="34" spans="1:3" x14ac:dyDescent="0.35">
      <c r="A34" s="10" t="s">
        <v>122</v>
      </c>
      <c r="B34" s="10" t="s">
        <v>247</v>
      </c>
      <c r="C34" s="71">
        <v>0.20599999999999999</v>
      </c>
    </row>
    <row r="35" spans="1:3" x14ac:dyDescent="0.35">
      <c r="A35" s="10" t="s">
        <v>122</v>
      </c>
      <c r="B35" s="10" t="s">
        <v>195</v>
      </c>
      <c r="C35" s="71">
        <v>0.20599999999999999</v>
      </c>
    </row>
    <row r="36" spans="1:3" x14ac:dyDescent="0.35">
      <c r="A36" s="10" t="s">
        <v>123</v>
      </c>
      <c r="B36" s="10" t="s">
        <v>197</v>
      </c>
      <c r="C36" s="71">
        <v>0.12790000000000001</v>
      </c>
    </row>
    <row r="37" spans="1:3" x14ac:dyDescent="0.35">
      <c r="A37" s="10" t="s">
        <v>123</v>
      </c>
      <c r="B37" s="10" t="s">
        <v>191</v>
      </c>
      <c r="C37" s="71">
        <v>0.25580000000000003</v>
      </c>
    </row>
    <row r="38" spans="1:3" x14ac:dyDescent="0.35">
      <c r="A38" s="10" t="s">
        <v>125</v>
      </c>
      <c r="B38" s="10" t="s">
        <v>203</v>
      </c>
      <c r="C38" s="71">
        <v>0.44540000000000002</v>
      </c>
    </row>
    <row r="39" spans="1:3" x14ac:dyDescent="0.35">
      <c r="A39" s="10" t="s">
        <v>125</v>
      </c>
      <c r="B39" s="10" t="s">
        <v>211</v>
      </c>
      <c r="C39" s="71">
        <v>0.50249999999999995</v>
      </c>
    </row>
    <row r="40" spans="1:3" x14ac:dyDescent="0.35">
      <c r="A40" s="10" t="s">
        <v>125</v>
      </c>
      <c r="B40" s="10" t="s">
        <v>212</v>
      </c>
      <c r="C40" s="71">
        <v>0.92010000000000003</v>
      </c>
    </row>
    <row r="41" spans="1:3" x14ac:dyDescent="0.35">
      <c r="A41" s="10" t="s">
        <v>127</v>
      </c>
      <c r="B41" s="10" t="s">
        <v>193</v>
      </c>
      <c r="C41" s="71">
        <v>7.9600000000000004E-2</v>
      </c>
    </row>
    <row r="42" spans="1:3" x14ac:dyDescent="0.35">
      <c r="A42" s="10" t="s">
        <v>127</v>
      </c>
      <c r="B42" s="10" t="s">
        <v>201</v>
      </c>
      <c r="C42" s="71">
        <v>0.13320000000000001</v>
      </c>
    </row>
    <row r="43" spans="1:3" x14ac:dyDescent="0.35">
      <c r="A43" s="10" t="s">
        <v>127</v>
      </c>
      <c r="B43" s="10" t="s">
        <v>199</v>
      </c>
      <c r="C43" s="71">
        <v>0.13320000000000001</v>
      </c>
    </row>
    <row r="44" spans="1:3" x14ac:dyDescent="0.35">
      <c r="A44" s="10" t="s">
        <v>129</v>
      </c>
      <c r="B44" s="10" t="s">
        <v>213</v>
      </c>
      <c r="C44" s="71">
        <v>4.1799999999999997E-2</v>
      </c>
    </row>
    <row r="45" spans="1:3" x14ac:dyDescent="0.35">
      <c r="A45" s="10" t="s">
        <v>129</v>
      </c>
      <c r="B45" s="10" t="s">
        <v>214</v>
      </c>
      <c r="C45" s="71">
        <v>7.2099999999999997E-2</v>
      </c>
    </row>
    <row r="46" spans="1:3" x14ac:dyDescent="0.35">
      <c r="A46" s="10" t="s">
        <v>131</v>
      </c>
      <c r="B46" s="10" t="s">
        <v>215</v>
      </c>
      <c r="C46" s="71">
        <v>0.2631</v>
      </c>
    </row>
    <row r="47" spans="1:3" x14ac:dyDescent="0.35">
      <c r="A47" s="10" t="s">
        <v>133</v>
      </c>
      <c r="B47" s="10" t="s">
        <v>193</v>
      </c>
      <c r="C47" s="71">
        <v>0.1022</v>
      </c>
    </row>
    <row r="48" spans="1:3" x14ac:dyDescent="0.35">
      <c r="A48" s="10" t="s">
        <v>135</v>
      </c>
      <c r="B48" s="10" t="s">
        <v>193</v>
      </c>
      <c r="C48" s="71">
        <v>4.2799999999999998E-2</v>
      </c>
    </row>
    <row r="49" spans="1:3" x14ac:dyDescent="0.35">
      <c r="A49" s="10" t="s">
        <v>137</v>
      </c>
      <c r="B49" s="10" t="s">
        <v>192</v>
      </c>
      <c r="C49" s="71">
        <v>0.45860000000000001</v>
      </c>
    </row>
    <row r="50" spans="1:3" x14ac:dyDescent="0.35">
      <c r="A50" s="10" t="s">
        <v>137</v>
      </c>
      <c r="B50" s="10" t="s">
        <v>193</v>
      </c>
      <c r="C50" s="71">
        <v>0.45860000000000001</v>
      </c>
    </row>
    <row r="51" spans="1:3" x14ac:dyDescent="0.35">
      <c r="A51" s="10" t="s">
        <v>139</v>
      </c>
      <c r="B51" s="10" t="s">
        <v>213</v>
      </c>
      <c r="C51" s="71">
        <v>0.25650000000000001</v>
      </c>
    </row>
    <row r="52" spans="1:3" x14ac:dyDescent="0.35">
      <c r="A52" s="10" t="s">
        <v>141</v>
      </c>
      <c r="B52" s="10" t="s">
        <v>201</v>
      </c>
      <c r="C52" s="71">
        <v>2.6172</v>
      </c>
    </row>
    <row r="53" spans="1:3" x14ac:dyDescent="0.35">
      <c r="A53" s="10" t="s">
        <v>141</v>
      </c>
      <c r="B53" s="10" t="s">
        <v>199</v>
      </c>
      <c r="C53" s="71">
        <v>2.6172</v>
      </c>
    </row>
    <row r="54" spans="1:3" x14ac:dyDescent="0.35">
      <c r="A54" s="10" t="s">
        <v>143</v>
      </c>
      <c r="B54" s="10" t="s">
        <v>193</v>
      </c>
      <c r="C54" s="71">
        <v>0.31090000000000001</v>
      </c>
    </row>
    <row r="55" spans="1:3" x14ac:dyDescent="0.35">
      <c r="A55" s="10" t="s">
        <v>143</v>
      </c>
      <c r="B55" s="10" t="s">
        <v>201</v>
      </c>
      <c r="C55" s="71">
        <v>0.33100000000000002</v>
      </c>
    </row>
    <row r="56" spans="1:3" x14ac:dyDescent="0.35">
      <c r="A56" s="10" t="s">
        <v>145</v>
      </c>
      <c r="B56" s="10" t="s">
        <v>193</v>
      </c>
      <c r="C56" s="71">
        <v>0.18110000000000001</v>
      </c>
    </row>
    <row r="57" spans="1:3" x14ac:dyDescent="0.35">
      <c r="A57" s="10" t="s">
        <v>147</v>
      </c>
      <c r="B57" s="10" t="s">
        <v>192</v>
      </c>
      <c r="C57" s="71">
        <v>0.35060000000000002</v>
      </c>
    </row>
    <row r="58" spans="1:3" x14ac:dyDescent="0.35">
      <c r="A58" s="10" t="s">
        <v>148</v>
      </c>
      <c r="B58" s="10" t="s">
        <v>193</v>
      </c>
      <c r="C58" s="71">
        <v>0.34039999999999998</v>
      </c>
    </row>
    <row r="59" spans="1:3" x14ac:dyDescent="0.35">
      <c r="A59" s="10" t="s">
        <v>148</v>
      </c>
      <c r="B59" s="10" t="s">
        <v>201</v>
      </c>
      <c r="C59" s="71">
        <v>0.33110000000000001</v>
      </c>
    </row>
    <row r="60" spans="1:3" x14ac:dyDescent="0.35">
      <c r="A60" s="10" t="s">
        <v>149</v>
      </c>
      <c r="B60" s="10" t="s">
        <v>197</v>
      </c>
      <c r="C60" s="71">
        <v>4.1599999999999998E-2</v>
      </c>
    </row>
    <row r="61" spans="1:3" x14ac:dyDescent="0.35">
      <c r="A61" s="10" t="s">
        <v>149</v>
      </c>
      <c r="B61" s="10" t="s">
        <v>216</v>
      </c>
      <c r="C61" s="71">
        <v>0.1012</v>
      </c>
    </row>
    <row r="62" spans="1:3" x14ac:dyDescent="0.35">
      <c r="A62" s="10" t="s">
        <v>149</v>
      </c>
      <c r="B62" s="10" t="s">
        <v>217</v>
      </c>
      <c r="C62" s="71">
        <v>0.1206</v>
      </c>
    </row>
    <row r="63" spans="1:3" x14ac:dyDescent="0.35">
      <c r="A63" s="10" t="s">
        <v>149</v>
      </c>
      <c r="B63" s="10" t="s">
        <v>218</v>
      </c>
      <c r="C63" s="71">
        <v>0.18090000000000001</v>
      </c>
    </row>
    <row r="64" spans="1:3" x14ac:dyDescent="0.35">
      <c r="A64" s="10" t="s">
        <v>149</v>
      </c>
      <c r="B64" s="10" t="s">
        <v>219</v>
      </c>
      <c r="C64" s="71">
        <v>0.2412</v>
      </c>
    </row>
    <row r="65" spans="1:3" x14ac:dyDescent="0.35">
      <c r="A65" s="10" t="s">
        <v>150</v>
      </c>
      <c r="B65" s="10" t="s">
        <v>197</v>
      </c>
      <c r="C65" s="71">
        <v>5.2079000000000004</v>
      </c>
    </row>
    <row r="66" spans="1:3" x14ac:dyDescent="0.35">
      <c r="A66" s="10" t="s">
        <v>150</v>
      </c>
      <c r="B66" s="10" t="s">
        <v>217</v>
      </c>
      <c r="C66" s="71">
        <v>20.831399999999999</v>
      </c>
    </row>
    <row r="67" spans="1:3" x14ac:dyDescent="0.35">
      <c r="A67" s="10" t="s">
        <v>151</v>
      </c>
      <c r="B67" s="10" t="s">
        <v>215</v>
      </c>
      <c r="C67" s="71">
        <v>0.2281</v>
      </c>
    </row>
    <row r="68" spans="1:3" x14ac:dyDescent="0.35">
      <c r="A68" s="10" t="s">
        <v>151</v>
      </c>
      <c r="B68" s="10" t="s">
        <v>220</v>
      </c>
      <c r="C68" s="71">
        <v>0.2281</v>
      </c>
    </row>
    <row r="69" spans="1:3" x14ac:dyDescent="0.35">
      <c r="A69" s="10" t="s">
        <v>151</v>
      </c>
      <c r="B69" s="10" t="s">
        <v>216</v>
      </c>
      <c r="C69" s="71">
        <v>0.2281</v>
      </c>
    </row>
    <row r="70" spans="1:3" x14ac:dyDescent="0.35">
      <c r="A70" s="10" t="s">
        <v>152</v>
      </c>
      <c r="B70" s="10" t="s">
        <v>221</v>
      </c>
      <c r="C70" s="71">
        <v>0.2281</v>
      </c>
    </row>
    <row r="71" spans="1:3" x14ac:dyDescent="0.35">
      <c r="A71" s="10" t="s">
        <v>152</v>
      </c>
      <c r="B71" s="10" t="s">
        <v>222</v>
      </c>
      <c r="C71" s="71">
        <v>0.2281</v>
      </c>
    </row>
    <row r="72" spans="1:3" x14ac:dyDescent="0.35">
      <c r="A72" s="10" t="s">
        <v>152</v>
      </c>
      <c r="B72" s="10" t="s">
        <v>223</v>
      </c>
      <c r="C72" s="71">
        <v>0.21840000000000001</v>
      </c>
    </row>
    <row r="73" spans="1:3" x14ac:dyDescent="0.35">
      <c r="A73" s="10" t="s">
        <v>153</v>
      </c>
      <c r="B73" s="10" t="s">
        <v>195</v>
      </c>
      <c r="C73" s="71">
        <v>6.9800000000000001E-2</v>
      </c>
    </row>
    <row r="74" spans="1:3" x14ac:dyDescent="0.35">
      <c r="A74" s="10" t="s">
        <v>153</v>
      </c>
      <c r="B74" s="10" t="s">
        <v>197</v>
      </c>
      <c r="C74" s="71">
        <v>0.2787</v>
      </c>
    </row>
    <row r="75" spans="1:3" x14ac:dyDescent="0.35">
      <c r="A75" s="10" t="s">
        <v>153</v>
      </c>
      <c r="B75" s="10" t="s">
        <v>220</v>
      </c>
      <c r="C75" s="71">
        <v>0.41070000000000001</v>
      </c>
    </row>
    <row r="76" spans="1:3" x14ac:dyDescent="0.35">
      <c r="A76" s="10" t="s">
        <v>154</v>
      </c>
      <c r="B76" s="10" t="s">
        <v>203</v>
      </c>
      <c r="C76" s="71">
        <v>0.32100000000000001</v>
      </c>
    </row>
    <row r="77" spans="1:3" x14ac:dyDescent="0.35">
      <c r="A77" s="10" t="s">
        <v>154</v>
      </c>
      <c r="B77" s="10" t="s">
        <v>211</v>
      </c>
      <c r="C77" s="71">
        <v>0.3911</v>
      </c>
    </row>
    <row r="78" spans="1:3" x14ac:dyDescent="0.35">
      <c r="A78" s="10" t="s">
        <v>154</v>
      </c>
      <c r="B78" s="10" t="s">
        <v>212</v>
      </c>
      <c r="C78" s="71">
        <v>0.54159999999999997</v>
      </c>
    </row>
    <row r="79" spans="1:3" x14ac:dyDescent="0.35">
      <c r="A79" s="10" t="s">
        <v>224</v>
      </c>
      <c r="B79" s="10" t="s">
        <v>193</v>
      </c>
      <c r="C79" s="71">
        <v>0.442</v>
      </c>
    </row>
    <row r="80" spans="1:3" x14ac:dyDescent="0.35">
      <c r="A80" s="10" t="s">
        <v>155</v>
      </c>
      <c r="B80" s="10" t="s">
        <v>211</v>
      </c>
      <c r="C80" s="71">
        <v>2.47E-2</v>
      </c>
    </row>
    <row r="81" spans="1:3" x14ac:dyDescent="0.35">
      <c r="A81" s="10" t="s">
        <v>155</v>
      </c>
      <c r="B81" s="10" t="s">
        <v>225</v>
      </c>
      <c r="C81" s="71">
        <v>3.39E-2</v>
      </c>
    </row>
    <row r="82" spans="1:3" x14ac:dyDescent="0.35">
      <c r="A82" s="10" t="s">
        <v>156</v>
      </c>
      <c r="B82" s="10" t="s">
        <v>226</v>
      </c>
      <c r="C82" s="71">
        <v>0.27579999999999999</v>
      </c>
    </row>
    <row r="83" spans="1:3" x14ac:dyDescent="0.35">
      <c r="A83" s="10" t="s">
        <v>156</v>
      </c>
      <c r="B83" s="10" t="s">
        <v>192</v>
      </c>
      <c r="C83" s="71">
        <v>0.30819999999999997</v>
      </c>
    </row>
    <row r="84" spans="1:3" x14ac:dyDescent="0.35">
      <c r="A84" s="10" t="s">
        <v>156</v>
      </c>
      <c r="B84" s="10" t="s">
        <v>193</v>
      </c>
      <c r="C84" s="71">
        <v>0.42309999999999998</v>
      </c>
    </row>
    <row r="85" spans="1:3" x14ac:dyDescent="0.35">
      <c r="A85" s="10" t="s">
        <v>157</v>
      </c>
      <c r="B85" s="10" t="s">
        <v>203</v>
      </c>
      <c r="C85" s="71">
        <v>0.37119999999999997</v>
      </c>
    </row>
    <row r="86" spans="1:3" x14ac:dyDescent="0.35">
      <c r="A86" s="10" t="s">
        <v>157</v>
      </c>
      <c r="B86" s="10" t="s">
        <v>211</v>
      </c>
      <c r="C86" s="71">
        <v>0.74229999999999996</v>
      </c>
    </row>
    <row r="87" spans="1:3" x14ac:dyDescent="0.35">
      <c r="A87" s="10" t="s">
        <v>158</v>
      </c>
      <c r="B87" s="10" t="s">
        <v>190</v>
      </c>
      <c r="C87" s="71">
        <v>0.1772</v>
      </c>
    </row>
    <row r="88" spans="1:3" x14ac:dyDescent="0.35">
      <c r="A88" s="10" t="s">
        <v>158</v>
      </c>
      <c r="B88" s="10" t="s">
        <v>192</v>
      </c>
      <c r="C88" s="71">
        <v>0.35439999999999999</v>
      </c>
    </row>
    <row r="89" spans="1:3" x14ac:dyDescent="0.35">
      <c r="A89" s="10" t="s">
        <v>158</v>
      </c>
      <c r="B89" s="10" t="s">
        <v>227</v>
      </c>
      <c r="C89" s="71">
        <v>0.53159999999999996</v>
      </c>
    </row>
    <row r="90" spans="1:3" x14ac:dyDescent="0.35">
      <c r="A90" s="10" t="s">
        <v>158</v>
      </c>
      <c r="B90" s="10" t="s">
        <v>193</v>
      </c>
      <c r="C90" s="71">
        <v>0.70879999999999999</v>
      </c>
    </row>
    <row r="91" spans="1:3" x14ac:dyDescent="0.35">
      <c r="A91" s="10" t="s">
        <v>158</v>
      </c>
      <c r="B91" s="10" t="s">
        <v>228</v>
      </c>
      <c r="C91" s="71">
        <v>1.0630999999999999</v>
      </c>
    </row>
    <row r="92" spans="1:3" x14ac:dyDescent="0.35">
      <c r="A92" s="10" t="s">
        <v>158</v>
      </c>
      <c r="B92" s="10" t="s">
        <v>201</v>
      </c>
      <c r="C92" s="71">
        <v>1.4378</v>
      </c>
    </row>
    <row r="93" spans="1:3" x14ac:dyDescent="0.35">
      <c r="A93" s="10" t="s">
        <v>159</v>
      </c>
      <c r="B93" s="10" t="s">
        <v>192</v>
      </c>
      <c r="C93" s="71">
        <v>0.3574</v>
      </c>
    </row>
    <row r="94" spans="1:3" x14ac:dyDescent="0.35">
      <c r="A94" s="10" t="s">
        <v>159</v>
      </c>
      <c r="B94" s="10" t="s">
        <v>193</v>
      </c>
      <c r="C94" s="71">
        <v>0.71430000000000005</v>
      </c>
    </row>
    <row r="95" spans="1:3" x14ac:dyDescent="0.35">
      <c r="A95" s="10" t="s">
        <v>159</v>
      </c>
      <c r="B95" s="10" t="s">
        <v>228</v>
      </c>
      <c r="C95" s="71">
        <v>1.0710999999999999</v>
      </c>
    </row>
    <row r="96" spans="1:3" x14ac:dyDescent="0.35">
      <c r="A96" s="10" t="s">
        <v>159</v>
      </c>
      <c r="B96" s="10" t="s">
        <v>201</v>
      </c>
      <c r="C96" s="71">
        <v>1.4137</v>
      </c>
    </row>
    <row r="97" spans="1:3" x14ac:dyDescent="0.35">
      <c r="A97" s="10" t="s">
        <v>160</v>
      </c>
      <c r="B97" s="10" t="s">
        <v>201</v>
      </c>
      <c r="C97" s="71">
        <v>0.22869999999999999</v>
      </c>
    </row>
    <row r="98" spans="1:3" x14ac:dyDescent="0.35">
      <c r="A98" s="10" t="s">
        <v>161</v>
      </c>
      <c r="B98" s="10" t="s">
        <v>201</v>
      </c>
      <c r="C98" s="71">
        <v>0.18029999999999999</v>
      </c>
    </row>
    <row r="99" spans="1:3" x14ac:dyDescent="0.35">
      <c r="A99" s="10" t="s">
        <v>161</v>
      </c>
      <c r="B99" s="10" t="s">
        <v>199</v>
      </c>
      <c r="C99" s="71">
        <v>0.2016</v>
      </c>
    </row>
    <row r="100" spans="1:3" x14ac:dyDescent="0.35">
      <c r="A100" s="10" t="s">
        <v>162</v>
      </c>
      <c r="B100" s="10" t="s">
        <v>193</v>
      </c>
      <c r="C100" s="71">
        <v>0.30459999999999998</v>
      </c>
    </row>
    <row r="101" spans="1:3" x14ac:dyDescent="0.35">
      <c r="A101" s="10" t="s">
        <v>162</v>
      </c>
      <c r="B101" s="10" t="s">
        <v>201</v>
      </c>
      <c r="C101" s="71">
        <v>0.32500000000000001</v>
      </c>
    </row>
    <row r="102" spans="1:3" x14ac:dyDescent="0.35">
      <c r="A102" s="10" t="s">
        <v>162</v>
      </c>
      <c r="B102" s="10" t="s">
        <v>229</v>
      </c>
      <c r="C102" s="71">
        <v>0.3453</v>
      </c>
    </row>
    <row r="103" spans="1:3" x14ac:dyDescent="0.35">
      <c r="A103" s="10" t="s">
        <v>163</v>
      </c>
      <c r="B103" s="10" t="s">
        <v>230</v>
      </c>
      <c r="C103" s="71">
        <v>0.19500000000000001</v>
      </c>
    </row>
    <row r="104" spans="1:3" x14ac:dyDescent="0.35">
      <c r="A104" s="10" t="s">
        <v>163</v>
      </c>
      <c r="B104" s="10" t="s">
        <v>213</v>
      </c>
      <c r="C104" s="71">
        <v>0.40179999999999999</v>
      </c>
    </row>
    <row r="105" spans="1:3" x14ac:dyDescent="0.35">
      <c r="A105" s="10" t="s">
        <v>163</v>
      </c>
      <c r="B105" s="10" t="s">
        <v>194</v>
      </c>
      <c r="C105" s="71">
        <v>0.3901</v>
      </c>
    </row>
    <row r="106" spans="1:3" x14ac:dyDescent="0.35">
      <c r="A106" s="10" t="s">
        <v>163</v>
      </c>
      <c r="B106" s="10" t="s">
        <v>231</v>
      </c>
      <c r="C106" s="71">
        <v>0.3901</v>
      </c>
    </row>
    <row r="107" spans="1:3" x14ac:dyDescent="0.35">
      <c r="A107" s="10" t="s">
        <v>164</v>
      </c>
      <c r="B107" s="10" t="s">
        <v>193</v>
      </c>
      <c r="C107" s="71">
        <v>0.29160000000000003</v>
      </c>
    </row>
    <row r="108" spans="1:3" x14ac:dyDescent="0.35">
      <c r="A108" s="10" t="s">
        <v>164</v>
      </c>
      <c r="B108" s="10" t="s">
        <v>201</v>
      </c>
      <c r="C108" s="71">
        <v>0.34399999999999997</v>
      </c>
    </row>
    <row r="109" spans="1:3" x14ac:dyDescent="0.35">
      <c r="A109" s="10" t="s">
        <v>164</v>
      </c>
      <c r="B109" s="10" t="s">
        <v>199</v>
      </c>
      <c r="C109" s="71">
        <v>0.4143</v>
      </c>
    </row>
    <row r="110" spans="1:3" x14ac:dyDescent="0.35">
      <c r="A110" s="10" t="s">
        <v>165</v>
      </c>
      <c r="B110" s="10" t="s">
        <v>195</v>
      </c>
      <c r="C110" s="71">
        <v>0.14810000000000001</v>
      </c>
    </row>
    <row r="111" spans="1:3" x14ac:dyDescent="0.35">
      <c r="A111" s="10" t="s">
        <v>165</v>
      </c>
      <c r="B111" s="10" t="s">
        <v>196</v>
      </c>
      <c r="C111" s="71">
        <v>0.2324</v>
      </c>
    </row>
    <row r="112" spans="1:3" x14ac:dyDescent="0.35">
      <c r="A112" s="10" t="s">
        <v>165</v>
      </c>
      <c r="B112" s="10" t="s">
        <v>215</v>
      </c>
      <c r="C112" s="71">
        <v>0.30070000000000002</v>
      </c>
    </row>
    <row r="113" spans="1:3" x14ac:dyDescent="0.35">
      <c r="A113" s="10" t="s">
        <v>165</v>
      </c>
      <c r="B113" s="10" t="s">
        <v>220</v>
      </c>
      <c r="C113" s="71">
        <v>0.41449999999999998</v>
      </c>
    </row>
    <row r="114" spans="1:3" x14ac:dyDescent="0.35">
      <c r="A114" s="10" t="s">
        <v>165</v>
      </c>
      <c r="B114" s="10" t="s">
        <v>216</v>
      </c>
      <c r="C114" s="71">
        <v>0.41449999999999998</v>
      </c>
    </row>
    <row r="115" spans="1:3" x14ac:dyDescent="0.35">
      <c r="A115" s="10" t="s">
        <v>166</v>
      </c>
      <c r="B115" s="10" t="s">
        <v>195</v>
      </c>
      <c r="C115" s="71">
        <v>4.9399999999999999E-2</v>
      </c>
    </row>
    <row r="116" spans="1:3" x14ac:dyDescent="0.35">
      <c r="A116" s="10" t="s">
        <v>166</v>
      </c>
      <c r="B116" s="10" t="s">
        <v>197</v>
      </c>
      <c r="C116" s="71">
        <v>0.1318</v>
      </c>
    </row>
    <row r="117" spans="1:3" x14ac:dyDescent="0.35">
      <c r="A117" s="10" t="s">
        <v>166</v>
      </c>
      <c r="B117" s="10" t="s">
        <v>191</v>
      </c>
      <c r="C117" s="71">
        <v>0.26469999999999999</v>
      </c>
    </row>
    <row r="118" spans="1:3" x14ac:dyDescent="0.35">
      <c r="A118" s="10" t="s">
        <v>166</v>
      </c>
      <c r="B118" s="10" t="s">
        <v>216</v>
      </c>
      <c r="C118" s="71">
        <v>0.38629999999999998</v>
      </c>
    </row>
    <row r="119" spans="1:3" x14ac:dyDescent="0.35">
      <c r="A119" s="10" t="s">
        <v>167</v>
      </c>
      <c r="B119" s="10" t="s">
        <v>193</v>
      </c>
      <c r="C119" s="71">
        <v>6.6900000000000001E-2</v>
      </c>
    </row>
    <row r="120" spans="1:3" x14ac:dyDescent="0.35">
      <c r="A120" s="10" t="s">
        <v>167</v>
      </c>
      <c r="B120" s="10" t="s">
        <v>201</v>
      </c>
      <c r="C120" s="71">
        <v>0.1338</v>
      </c>
    </row>
    <row r="121" spans="1:3" x14ac:dyDescent="0.35">
      <c r="A121" s="10" t="s">
        <v>168</v>
      </c>
      <c r="B121" s="10" t="s">
        <v>232</v>
      </c>
      <c r="C121" s="71">
        <v>7.0800000000000002E-2</v>
      </c>
    </row>
    <row r="122" spans="1:3" x14ac:dyDescent="0.35">
      <c r="A122" s="10" t="s">
        <v>168</v>
      </c>
      <c r="B122" s="10" t="s">
        <v>190</v>
      </c>
      <c r="C122" s="71">
        <v>8.1699999999999995E-2</v>
      </c>
    </row>
    <row r="123" spans="1:3" x14ac:dyDescent="0.35">
      <c r="A123" s="10" t="s">
        <v>168</v>
      </c>
      <c r="B123" s="10" t="s">
        <v>192</v>
      </c>
      <c r="C123" s="71">
        <v>8.1699999999999995E-2</v>
      </c>
    </row>
    <row r="124" spans="1:3" x14ac:dyDescent="0.35">
      <c r="A124" s="10" t="s">
        <v>168</v>
      </c>
      <c r="B124" s="10" t="s">
        <v>193</v>
      </c>
      <c r="C124" s="71">
        <v>0.10340000000000001</v>
      </c>
    </row>
    <row r="125" spans="1:3" x14ac:dyDescent="0.35">
      <c r="A125" s="10" t="s">
        <v>169</v>
      </c>
      <c r="B125" s="10" t="s">
        <v>220</v>
      </c>
      <c r="C125" s="71">
        <v>0.1197</v>
      </c>
    </row>
    <row r="126" spans="1:3" x14ac:dyDescent="0.35">
      <c r="A126" s="10" t="s">
        <v>169</v>
      </c>
      <c r="B126" s="10" t="s">
        <v>216</v>
      </c>
      <c r="C126" s="71">
        <v>0.2253</v>
      </c>
    </row>
    <row r="127" spans="1:3" x14ac:dyDescent="0.35">
      <c r="A127" s="10" t="s">
        <v>170</v>
      </c>
      <c r="B127" s="10" t="s">
        <v>233</v>
      </c>
      <c r="C127" s="71">
        <v>1.6763999999999999</v>
      </c>
    </row>
    <row r="128" spans="1:3" x14ac:dyDescent="0.35">
      <c r="A128" s="10" t="s">
        <v>171</v>
      </c>
      <c r="B128" s="10" t="s">
        <v>230</v>
      </c>
      <c r="C128" s="71">
        <v>8.7800000000000003E-2</v>
      </c>
    </row>
    <row r="129" spans="1:3" x14ac:dyDescent="0.35">
      <c r="A129" s="10" t="s">
        <v>171</v>
      </c>
      <c r="B129" s="10" t="s">
        <v>213</v>
      </c>
      <c r="C129" s="71">
        <v>0.14699999999999999</v>
      </c>
    </row>
    <row r="130" spans="1:3" x14ac:dyDescent="0.35">
      <c r="A130" s="10" t="s">
        <v>171</v>
      </c>
      <c r="B130" s="10" t="s">
        <v>194</v>
      </c>
      <c r="C130" s="71">
        <v>0.2031</v>
      </c>
    </row>
    <row r="131" spans="1:3" x14ac:dyDescent="0.35">
      <c r="A131" s="10" t="s">
        <v>171</v>
      </c>
      <c r="B131" s="10" t="s">
        <v>214</v>
      </c>
      <c r="C131" s="71">
        <v>0.40620000000000001</v>
      </c>
    </row>
    <row r="132" spans="1:3" x14ac:dyDescent="0.35">
      <c r="A132" s="10" t="s">
        <v>171</v>
      </c>
      <c r="B132" s="10" t="s">
        <v>234</v>
      </c>
      <c r="C132" s="71">
        <v>0.60829999999999995</v>
      </c>
    </row>
    <row r="133" spans="1:3" x14ac:dyDescent="0.35">
      <c r="A133" s="10" t="s">
        <v>171</v>
      </c>
      <c r="B133" s="10" t="s">
        <v>226</v>
      </c>
      <c r="C133" s="71">
        <v>0.81110000000000004</v>
      </c>
    </row>
    <row r="134" spans="1:3" x14ac:dyDescent="0.35">
      <c r="A134" s="10" t="s">
        <v>172</v>
      </c>
      <c r="B134" s="10" t="s">
        <v>192</v>
      </c>
      <c r="C134" s="71">
        <v>0.12839999999999999</v>
      </c>
    </row>
    <row r="135" spans="1:3" x14ac:dyDescent="0.35">
      <c r="A135" s="10" t="s">
        <v>172</v>
      </c>
      <c r="B135" s="10" t="s">
        <v>193</v>
      </c>
      <c r="C135" s="71">
        <v>0.13539999999999999</v>
      </c>
    </row>
    <row r="136" spans="1:3" x14ac:dyDescent="0.35">
      <c r="A136" s="10" t="s">
        <v>172</v>
      </c>
      <c r="B136" s="10" t="s">
        <v>201</v>
      </c>
      <c r="C136" s="71">
        <v>0.16919999999999999</v>
      </c>
    </row>
    <row r="137" spans="1:3" x14ac:dyDescent="0.35">
      <c r="A137" s="10" t="s">
        <v>172</v>
      </c>
      <c r="B137" s="10" t="s">
        <v>199</v>
      </c>
      <c r="C137" s="71">
        <v>0.19900000000000001</v>
      </c>
    </row>
    <row r="138" spans="1:3" x14ac:dyDescent="0.35">
      <c r="A138" s="10" t="s">
        <v>173</v>
      </c>
      <c r="B138" s="10" t="s">
        <v>195</v>
      </c>
      <c r="C138" s="71">
        <v>0.15160000000000001</v>
      </c>
    </row>
    <row r="139" spans="1:3" x14ac:dyDescent="0.35">
      <c r="A139" s="10" t="s">
        <v>173</v>
      </c>
      <c r="B139" s="10" t="s">
        <v>196</v>
      </c>
      <c r="C139" s="71">
        <v>0.30320000000000003</v>
      </c>
    </row>
    <row r="140" spans="1:3" x14ac:dyDescent="0.35">
      <c r="A140" s="10" t="s">
        <v>173</v>
      </c>
      <c r="B140" s="10" t="s">
        <v>197</v>
      </c>
      <c r="C140" s="71">
        <v>0.33029999999999998</v>
      </c>
    </row>
    <row r="141" spans="1:3" x14ac:dyDescent="0.35">
      <c r="A141" s="10" t="s">
        <v>174</v>
      </c>
      <c r="B141" s="10" t="s">
        <v>192</v>
      </c>
      <c r="C141" s="71">
        <v>0.1023</v>
      </c>
    </row>
    <row r="142" spans="1:3" x14ac:dyDescent="0.35">
      <c r="A142" s="10" t="s">
        <v>174</v>
      </c>
      <c r="B142" s="10" t="s">
        <v>193</v>
      </c>
      <c r="C142" s="71">
        <v>0.20230000000000001</v>
      </c>
    </row>
    <row r="143" spans="1:3" x14ac:dyDescent="0.35">
      <c r="A143" s="10" t="s">
        <v>174</v>
      </c>
      <c r="B143" s="10" t="s">
        <v>201</v>
      </c>
      <c r="C143" s="71">
        <v>0.25009999999999999</v>
      </c>
    </row>
    <row r="144" spans="1:3" x14ac:dyDescent="0.35">
      <c r="A144" s="10" t="s">
        <v>174</v>
      </c>
      <c r="B144" s="10" t="s">
        <v>199</v>
      </c>
      <c r="C144" s="71">
        <v>0.25009999999999999</v>
      </c>
    </row>
    <row r="145" spans="1:3" x14ac:dyDescent="0.35">
      <c r="A145" s="10" t="s">
        <v>174</v>
      </c>
      <c r="B145" s="10" t="s">
        <v>202</v>
      </c>
      <c r="C145" s="71">
        <v>0.25009999999999999</v>
      </c>
    </row>
    <row r="146" spans="1:3" x14ac:dyDescent="0.35">
      <c r="A146" s="10" t="s">
        <v>175</v>
      </c>
      <c r="B146" s="10" t="s">
        <v>192</v>
      </c>
      <c r="C146" s="71">
        <v>0.30409999999999998</v>
      </c>
    </row>
    <row r="147" spans="1:3" x14ac:dyDescent="0.35">
      <c r="A147" s="10" t="s">
        <v>175</v>
      </c>
      <c r="B147" s="10" t="s">
        <v>193</v>
      </c>
      <c r="C147" s="71">
        <v>0.30409999999999998</v>
      </c>
    </row>
    <row r="148" spans="1:3" x14ac:dyDescent="0.35">
      <c r="A148" s="10" t="s">
        <v>176</v>
      </c>
      <c r="B148" s="10" t="s">
        <v>196</v>
      </c>
      <c r="C148" s="71">
        <v>2.7732000000000001</v>
      </c>
    </row>
    <row r="149" spans="1:3" x14ac:dyDescent="0.35">
      <c r="A149" s="10" t="s">
        <v>176</v>
      </c>
      <c r="B149" s="10" t="s">
        <v>197</v>
      </c>
      <c r="C149" s="71">
        <v>3.0548999999999999</v>
      </c>
    </row>
    <row r="150" spans="1:3" x14ac:dyDescent="0.35">
      <c r="A150" s="10" t="s">
        <v>177</v>
      </c>
      <c r="B150" s="10" t="s">
        <v>199</v>
      </c>
      <c r="C150" s="71">
        <v>0.21609999999999999</v>
      </c>
    </row>
    <row r="151" spans="1:3" x14ac:dyDescent="0.35">
      <c r="A151" s="10" t="s">
        <v>177</v>
      </c>
      <c r="B151" s="10" t="s">
        <v>202</v>
      </c>
      <c r="C151" s="71">
        <v>0.21609999999999999</v>
      </c>
    </row>
    <row r="152" spans="1:3" x14ac:dyDescent="0.35">
      <c r="A152" s="10" t="s">
        <v>178</v>
      </c>
      <c r="B152" s="10" t="s">
        <v>235</v>
      </c>
      <c r="C152" s="71">
        <v>0.20979999999999999</v>
      </c>
    </row>
    <row r="153" spans="1:3" x14ac:dyDescent="0.35">
      <c r="A153" s="10" t="s">
        <v>178</v>
      </c>
      <c r="B153" s="10" t="s">
        <v>236</v>
      </c>
      <c r="C153" s="71">
        <v>0.20979999999999999</v>
      </c>
    </row>
    <row r="154" spans="1:3" x14ac:dyDescent="0.35">
      <c r="A154" s="10" t="s">
        <v>179</v>
      </c>
      <c r="B154" s="10" t="s">
        <v>203</v>
      </c>
      <c r="C154" s="71">
        <v>0.77139999999999997</v>
      </c>
    </row>
    <row r="155" spans="1:3" x14ac:dyDescent="0.35">
      <c r="A155" s="10" t="s">
        <v>180</v>
      </c>
      <c r="B155" s="10" t="s">
        <v>195</v>
      </c>
      <c r="C155" s="71">
        <v>0.24329999999999999</v>
      </c>
    </row>
    <row r="156" spans="1:3" x14ac:dyDescent="0.35">
      <c r="A156" s="10" t="s">
        <v>180</v>
      </c>
      <c r="B156" s="10" t="s">
        <v>197</v>
      </c>
      <c r="C156" s="71">
        <v>0.45829999999999999</v>
      </c>
    </row>
    <row r="157" spans="1:3" x14ac:dyDescent="0.35">
      <c r="A157" s="10" t="s">
        <v>180</v>
      </c>
      <c r="B157" s="10" t="s">
        <v>191</v>
      </c>
      <c r="C157" s="71">
        <v>0.67479999999999996</v>
      </c>
    </row>
    <row r="158" spans="1:3" x14ac:dyDescent="0.35">
      <c r="A158" s="10" t="s">
        <v>181</v>
      </c>
      <c r="B158" s="10" t="s">
        <v>211</v>
      </c>
      <c r="C158" s="71">
        <v>0.61980000000000002</v>
      </c>
    </row>
    <row r="159" spans="1:3" x14ac:dyDescent="0.35">
      <c r="A159" s="10" t="s">
        <v>182</v>
      </c>
      <c r="B159" s="10" t="s">
        <v>199</v>
      </c>
      <c r="C159" s="71">
        <v>0.22109999999999999</v>
      </c>
    </row>
    <row r="160" spans="1:3" x14ac:dyDescent="0.35">
      <c r="A160" s="10" t="s">
        <v>182</v>
      </c>
      <c r="B160" s="10" t="s">
        <v>202</v>
      </c>
      <c r="C160" s="71">
        <v>0.21590000000000001</v>
      </c>
    </row>
    <row r="161" spans="1:3" x14ac:dyDescent="0.35">
      <c r="A161" s="10" t="s">
        <v>182</v>
      </c>
      <c r="B161" s="10" t="s">
        <v>237</v>
      </c>
      <c r="C161" s="71">
        <v>0.21590000000000001</v>
      </c>
    </row>
    <row r="162" spans="1:3" x14ac:dyDescent="0.35">
      <c r="A162" s="10" t="s">
        <v>182</v>
      </c>
      <c r="B162" s="10" t="s">
        <v>238</v>
      </c>
      <c r="C162" s="71">
        <v>0.20979999999999999</v>
      </c>
    </row>
    <row r="163" spans="1:3" x14ac:dyDescent="0.35">
      <c r="A163" s="10" t="s">
        <v>183</v>
      </c>
      <c r="B163" s="10" t="s">
        <v>235</v>
      </c>
      <c r="C163" s="71">
        <v>0.2213</v>
      </c>
    </row>
    <row r="164" spans="1:3" x14ac:dyDescent="0.35">
      <c r="A164" s="10" t="s">
        <v>183</v>
      </c>
      <c r="B164" s="10" t="s">
        <v>239</v>
      </c>
      <c r="C164" s="71">
        <v>0.224</v>
      </c>
    </row>
    <row r="165" spans="1:3" x14ac:dyDescent="0.35">
      <c r="A165" s="10" t="s">
        <v>183</v>
      </c>
      <c r="B165" s="10" t="s">
        <v>240</v>
      </c>
      <c r="C165" s="71">
        <v>0.2238</v>
      </c>
    </row>
    <row r="166" spans="1:3" x14ac:dyDescent="0.35">
      <c r="A166" s="10" t="s">
        <v>183</v>
      </c>
      <c r="B166" s="10" t="s">
        <v>241</v>
      </c>
      <c r="C166" s="71">
        <v>0.2235</v>
      </c>
    </row>
    <row r="167" spans="1:3" x14ac:dyDescent="0.35">
      <c r="A167" s="10" t="s">
        <v>183</v>
      </c>
      <c r="B167" s="10" t="s">
        <v>242</v>
      </c>
      <c r="C167" s="71">
        <v>0.22309999999999999</v>
      </c>
    </row>
    <row r="168" spans="1:3" x14ac:dyDescent="0.35">
      <c r="A168" s="10" t="s">
        <v>184</v>
      </c>
      <c r="B168" s="10" t="s">
        <v>243</v>
      </c>
      <c r="C168" s="71">
        <v>9.1300000000000006E-2</v>
      </c>
    </row>
    <row r="169" spans="1:3" x14ac:dyDescent="0.35">
      <c r="A169" s="10" t="s">
        <v>184</v>
      </c>
      <c r="B169" s="10" t="s">
        <v>215</v>
      </c>
      <c r="C169" s="71">
        <v>0.1825</v>
      </c>
    </row>
    <row r="170" spans="1:3" x14ac:dyDescent="0.35">
      <c r="A170" s="10" t="s">
        <v>184</v>
      </c>
      <c r="B170" s="10" t="s">
        <v>220</v>
      </c>
      <c r="C170" s="71">
        <v>0.19270000000000001</v>
      </c>
    </row>
    <row r="171" spans="1:3" x14ac:dyDescent="0.35">
      <c r="A171" s="10" t="s">
        <v>185</v>
      </c>
      <c r="B171" s="10" t="s">
        <v>192</v>
      </c>
      <c r="C171" s="71">
        <v>9.9000000000000005E-2</v>
      </c>
    </row>
    <row r="172" spans="1:3" x14ac:dyDescent="0.35">
      <c r="A172" s="10" t="s">
        <v>185</v>
      </c>
      <c r="B172" s="10" t="s">
        <v>227</v>
      </c>
      <c r="C172" s="71">
        <v>0.125</v>
      </c>
    </row>
  </sheetData>
  <autoFilter ref="A2:C2"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FA3D7578C8A44F8E09ED5FE51B6A4D" ma:contentTypeVersion="15" ma:contentTypeDescription="Create a new document." ma:contentTypeScope="" ma:versionID="c26815a92f1dc936187547047ce90143">
  <xsd:schema xmlns:xsd="http://www.w3.org/2001/XMLSchema" xmlns:xs="http://www.w3.org/2001/XMLSchema" xmlns:p="http://schemas.microsoft.com/office/2006/metadata/properties" xmlns:ns2="77842e56-890d-4af9-9edf-07c8126095ba" xmlns:ns3="77e5b199-f862-4908-94fd-48e3772800c9" targetNamespace="http://schemas.microsoft.com/office/2006/metadata/properties" ma:root="true" ma:fieldsID="005acf16a3a52038c661615f5ebb8cb0" ns2:_="" ns3:_="">
    <xsd:import namespace="77842e56-890d-4af9-9edf-07c8126095ba"/>
    <xsd:import namespace="77e5b199-f862-4908-94fd-48e3772800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GenerationTime" minOccurs="0"/>
                <xsd:element ref="ns3:MediaServiceEventHashCode" minOccurs="0"/>
                <xsd:element ref="ns3:MediaServiceDateTaken" minOccurs="0"/>
                <xsd:element ref="ns3:MediaServiceOCR"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42e56-890d-4af9-9edf-07c8126095b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1877fd3-d5a9-45f4-8700-f8c92474f557}" ma:internalName="TaxCatchAll" ma:showField="CatchAllData" ma:web="77842e56-890d-4af9-9edf-07c8126095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e5b199-f862-4908-94fd-48e3772800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c33f0d6-70be-480e-8e48-a8ef28cac6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77e5b199-f862-4908-94fd-48e3772800c9">
      <Terms xmlns="http://schemas.microsoft.com/office/infopath/2007/PartnerControls"/>
    </lcf76f155ced4ddcb4097134ff3c332f>
    <TaxCatchAll xmlns="77842e56-890d-4af9-9edf-07c8126095ba" xsi:nil="true"/>
    <SharedWithUsers xmlns="77842e56-890d-4af9-9edf-07c8126095ba">
      <UserInfo>
        <DisplayName/>
        <AccountId xsi:nil="true"/>
        <AccountType/>
      </UserInfo>
    </SharedWithUsers>
  </documentManagement>
</p:properties>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2C0FAF6E-E05D-4537-991A-1ABE8210C2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842e56-890d-4af9-9edf-07c8126095ba"/>
    <ds:schemaRef ds:uri="77e5b199-f862-4908-94fd-48e377280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778AF0-1018-4515-9DB5-425B09A1F7CD}">
  <ds:schemaRefs>
    <ds:schemaRef ds:uri="http://schemas.microsoft.com/sharepoint/v3/contenttype/forms"/>
  </ds:schemaRefs>
</ds:datastoreItem>
</file>

<file path=customXml/itemProps3.xml><?xml version="1.0" encoding="utf-8"?>
<ds:datastoreItem xmlns:ds="http://schemas.openxmlformats.org/officeDocument/2006/customXml" ds:itemID="{19E77499-4B5F-4FF4-ADC3-FF0EB59DF537}">
  <ds:schemaRefs>
    <ds:schemaRef ds:uri="http://schemas.microsoft.com/office/infopath/2007/PartnerControls"/>
    <ds:schemaRef ds:uri="http://purl.org/dc/elements/1.1/"/>
    <ds:schemaRef ds:uri="http://schemas.openxmlformats.org/package/2006/metadata/core-properties"/>
    <ds:schemaRef ds:uri="77e5b199-f862-4908-94fd-48e3772800c9"/>
    <ds:schemaRef ds:uri="http://purl.org/dc/terms/"/>
    <ds:schemaRef ds:uri="http://www.w3.org/XML/1998/namespace"/>
    <ds:schemaRef ds:uri="http://purl.org/dc/dcmitype/"/>
    <ds:schemaRef ds:uri="http://schemas.microsoft.com/office/2006/documentManagement/types"/>
    <ds:schemaRef ds:uri="77842e56-890d-4af9-9edf-07c8126095ba"/>
    <ds:schemaRef ds:uri="http://schemas.microsoft.com/office/2006/metadata/properties"/>
  </ds:schemaRefs>
</ds:datastoreItem>
</file>

<file path=customXml/itemProps4.xml><?xml version="1.0" encoding="utf-8"?>
<ds:datastoreItem xmlns:ds="http://schemas.openxmlformats.org/officeDocument/2006/customXml" ds:itemID="{69658080-C317-4BC0-AB3C-0DDE910BC4A0}">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21</vt:i4>
      </vt:variant>
    </vt:vector>
  </HeadingPairs>
  <TitlesOfParts>
    <vt:vector size="24" baseType="lpstr">
      <vt:lpstr>Market Exit</vt:lpstr>
      <vt:lpstr>Lists</vt:lpstr>
      <vt:lpstr>pan-Can Molecule</vt:lpstr>
      <vt:lpstr>BRP</vt:lpstr>
      <vt:lpstr>Competitors</vt:lpstr>
      <vt:lpstr>Cross_Lic</vt:lpstr>
      <vt:lpstr>Declaration</vt:lpstr>
      <vt:lpstr>hc_dbase</vt:lpstr>
      <vt:lpstr>LIST_CONF</vt:lpstr>
      <vt:lpstr>LIST_PT</vt:lpstr>
      <vt:lpstr>MFR_STOCK</vt:lpstr>
      <vt:lpstr>No</vt:lpstr>
      <vt:lpstr>Not_assess</vt:lpstr>
      <vt:lpstr>pancan_mol</vt:lpstr>
      <vt:lpstr>pancan_mols</vt:lpstr>
      <vt:lpstr>pancan_prices</vt:lpstr>
      <vt:lpstr>pancan_str</vt:lpstr>
      <vt:lpstr>pcpa_mex1</vt:lpstr>
      <vt:lpstr>pcpa_mex2</vt:lpstr>
      <vt:lpstr>Percent_of_Brand</vt:lpstr>
      <vt:lpstr>'Market Exit'!Print_Area</vt:lpstr>
      <vt:lpstr>Product_Type</vt:lpstr>
      <vt:lpstr>Province_Select</vt:lpstr>
      <vt:lpstr>Tiers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TPF Forms</dc:title>
  <dc:subject/>
  <dc:creator/>
  <cp:keywords/>
  <dc:description/>
  <cp:lastModifiedBy/>
  <cp:revision/>
  <dcterms:created xsi:type="dcterms:W3CDTF">2006-09-16T00:00:00Z</dcterms:created>
  <dcterms:modified xsi:type="dcterms:W3CDTF">2025-02-14T15:59:28Z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0x01010074FA3D7578C8A44F8E09ED5FE51B6A4D</vt:lpwstr>
  </property>
  <property fmtid="{D5CDD505-2E9C-101B-9397-08002B2CF9AE}" pid="3" name="MSIP_Label_034a106e-6316-442c-ad35-738afd673d2b_Enabled">
    <vt:lpwstr>true</vt:lpwstr>
  </property>
  <property fmtid="{D5CDD505-2E9C-101B-9397-08002B2CF9AE}" pid="4" name="MSIP_Label_034a106e-6316-442c-ad35-738afd673d2b_SetDate">
    <vt:lpwstr>2022-02-07T17:20:29Z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9e344492-47f0-484c-bc01-e96e2d78c233</vt:lpwstr>
  </property>
  <property fmtid="{D5CDD505-2E9C-101B-9397-08002B2CF9AE}" pid="9" name="MSIP_Label_034a106e-6316-442c-ad35-738afd673d2b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2023-09-20T13:47:57Z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61a1a40e-4ecc-40f6-82d1-884c12e76484</vt:lpwstr>
  </property>
  <property fmtid="{D5CDD505-2E9C-101B-9397-08002B2CF9AE}" pid="15" name="MSIP_Label_defa4170-0d19-0005-0004-bc88714345d2_ActionId">
    <vt:lpwstr>3947646b-52e8-4f59-ba2f-ddb0c49bdfa3</vt:lpwstr>
  </property>
  <property fmtid="{D5CDD505-2E9C-101B-9397-08002B2CF9AE}" pid="16" name="MSIP_Label_defa4170-0d19-0005-0004-bc88714345d2_ContentBits">
    <vt:lpwstr>0</vt:lpwstr>
  </property>
  <property fmtid="{D5CDD505-2E9C-101B-9397-08002B2CF9AE}" pid="17" name="MediaServiceImageTags">
    <vt:lpwstr/>
  </property>
  <property fmtid="{D5CDD505-2E9C-101B-9397-08002B2CF9AE}" pid="18" name="Order">
    <vt:r8>28560600</vt:r8>
  </property>
  <property fmtid="{D5CDD505-2E9C-101B-9397-08002B2CF9AE}" pid="19" name="xd_Signature">
    <vt:bool>false</vt:bool>
  </property>
  <property fmtid="{D5CDD505-2E9C-101B-9397-08002B2CF9AE}" pid="20" name="xd_ProgID">
    <vt:lpwstr/>
  </property>
  <property fmtid="{D5CDD505-2E9C-101B-9397-08002B2CF9AE}" pid="21" name="ComplianceAssetId">
    <vt:lpwstr/>
  </property>
  <property fmtid="{D5CDD505-2E9C-101B-9397-08002B2CF9AE}" pid="22" name="TemplateUrl">
    <vt:lpwstr/>
  </property>
  <property fmtid="{D5CDD505-2E9C-101B-9397-08002B2CF9AE}" pid="23" name="_ExtendedDescription">
    <vt:lpwstr/>
  </property>
  <property fmtid="{D5CDD505-2E9C-101B-9397-08002B2CF9AE}" pid="24" name="TriggerFlowInfo">
    <vt:lpwstr/>
  </property>
</Properties>
</file>